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235" firstSheet="8" activeTab="14"/>
  </bookViews>
  <sheets>
    <sheet name="Пн День 1 Нед 1" sheetId="1" r:id="rId1"/>
    <sheet name="Вт День 2 Нед 1" sheetId="2" r:id="rId2"/>
    <sheet name="Ср День 3 Нед 1" sheetId="3" r:id="rId3"/>
    <sheet name="Чт День 4 Нед 1" sheetId="4" r:id="rId4"/>
    <sheet name="Пт День 5 Нед 1" sheetId="5" r:id="rId5"/>
    <sheet name="Сб День 6 Нед 1" sheetId="18" r:id="rId6"/>
    <sheet name="Итого за 1 нед" sheetId="16" r:id="rId7"/>
    <sheet name="Пн 1 день нед 2" sheetId="19" r:id="rId8"/>
    <sheet name="Вт День 2 Нед 2" sheetId="20" r:id="rId9"/>
    <sheet name="Ср День 3 Нед 2" sheetId="21" r:id="rId10"/>
    <sheet name="Чт День 4 Нед 2" sheetId="22" r:id="rId11"/>
    <sheet name="Пт День 5 Нед 2" sheetId="23" r:id="rId12"/>
    <sheet name="Сб День 6 Нед 2" sheetId="24" r:id="rId13"/>
    <sheet name="Итого 6 дней 2 нед" sheetId="26" r:id="rId14"/>
    <sheet name="Итого за 12 дней" sheetId="25" r:id="rId15"/>
  </sheets>
  <definedNames>
    <definedName name="а5">'Вт День 2 Нед 1'!$5:$151</definedName>
  </definedNames>
  <calcPr calcId="162913"/>
</workbook>
</file>

<file path=xl/calcChain.xml><?xml version="1.0" encoding="utf-8"?>
<calcChain xmlns="http://schemas.openxmlformats.org/spreadsheetml/2006/main">
  <c r="AC7" i="22" l="1"/>
  <c r="U7" i="22"/>
  <c r="T7" i="22"/>
  <c r="M7" i="22"/>
  <c r="L7" i="22"/>
  <c r="AC8" i="20"/>
  <c r="AC9" i="20"/>
  <c r="AC10" i="20"/>
  <c r="AC11" i="20"/>
  <c r="AC12" i="20"/>
  <c r="AC13" i="20"/>
  <c r="AC14" i="20"/>
  <c r="AC15" i="20"/>
  <c r="AC16" i="20"/>
  <c r="AC17" i="20"/>
  <c r="AC18" i="20"/>
  <c r="AC19" i="20"/>
  <c r="AC20" i="20"/>
  <c r="AC21" i="20"/>
  <c r="AC22" i="20"/>
  <c r="AC23" i="20"/>
  <c r="AC24" i="20"/>
  <c r="AC25" i="20"/>
  <c r="AC26" i="20"/>
  <c r="AC27" i="20"/>
  <c r="AC28" i="20"/>
  <c r="AC29" i="20"/>
  <c r="AC30" i="20"/>
  <c r="AC31" i="20"/>
  <c r="AC32" i="20"/>
  <c r="AC33" i="20"/>
  <c r="AC34" i="20"/>
  <c r="AC35" i="20"/>
  <c r="AC36" i="20"/>
  <c r="AC37" i="20"/>
  <c r="AC38" i="20"/>
  <c r="AC39" i="20"/>
  <c r="AC40" i="20"/>
  <c r="AC41" i="20"/>
  <c r="AC42" i="20"/>
  <c r="AC43" i="20"/>
  <c r="AC44" i="20"/>
  <c r="AC45" i="20"/>
  <c r="AC46" i="20"/>
  <c r="AC47" i="20"/>
  <c r="AC48" i="20"/>
  <c r="AC49" i="20"/>
  <c r="AC50" i="20"/>
  <c r="AC51" i="20"/>
  <c r="AC52" i="20"/>
  <c r="AC53" i="20"/>
  <c r="AC54" i="20"/>
  <c r="AC55" i="20"/>
  <c r="AC56" i="20"/>
  <c r="AC57" i="20"/>
  <c r="AC58" i="20"/>
  <c r="AC59" i="20"/>
  <c r="AC60" i="20"/>
  <c r="AC61" i="20"/>
  <c r="AC62" i="20"/>
  <c r="AC63" i="20"/>
  <c r="AC64" i="20"/>
  <c r="AC65" i="20"/>
  <c r="AC66" i="20"/>
  <c r="AC67" i="20"/>
  <c r="AC68" i="20"/>
  <c r="AC69" i="20"/>
  <c r="AC70" i="20"/>
  <c r="AC71" i="20"/>
  <c r="AC72" i="20"/>
  <c r="AC73" i="20"/>
  <c r="AC74" i="20"/>
  <c r="AC75" i="20"/>
  <c r="AC76" i="20"/>
  <c r="AC77" i="20"/>
  <c r="AC78" i="20"/>
  <c r="AC79" i="20"/>
  <c r="AC80" i="20"/>
  <c r="AC81" i="20"/>
  <c r="AC82" i="20"/>
  <c r="AC83" i="20"/>
  <c r="AC84" i="20"/>
  <c r="AC85" i="20"/>
  <c r="AC86" i="20"/>
  <c r="AC87" i="20"/>
  <c r="AC88" i="20"/>
  <c r="AC89" i="20"/>
  <c r="AC90" i="20"/>
  <c r="AC91" i="20"/>
  <c r="AC92" i="20"/>
  <c r="AC93" i="20"/>
  <c r="AC94" i="20"/>
  <c r="AC95" i="20"/>
  <c r="AC96" i="20"/>
  <c r="AC97" i="20"/>
  <c r="AC98" i="20"/>
  <c r="AC99" i="20"/>
  <c r="AC100" i="20"/>
  <c r="AC101" i="20"/>
  <c r="AC102" i="20"/>
  <c r="AC103" i="20"/>
  <c r="AC104" i="20"/>
  <c r="AC105" i="20"/>
  <c r="AC106" i="20"/>
  <c r="AC107" i="20"/>
  <c r="AC108" i="20"/>
  <c r="AC109" i="20"/>
  <c r="AC110" i="20"/>
  <c r="AC111" i="20"/>
  <c r="AC112" i="20"/>
  <c r="AC113" i="20"/>
  <c r="AC114" i="20"/>
  <c r="AC115" i="20"/>
  <c r="AC116" i="20"/>
  <c r="AC117" i="20"/>
  <c r="AC118" i="20"/>
  <c r="AC119" i="20"/>
  <c r="AC120" i="20"/>
  <c r="AC121" i="20"/>
  <c r="AC122" i="20"/>
  <c r="AC123" i="20"/>
  <c r="AC124" i="20"/>
  <c r="AC125" i="20"/>
  <c r="AC126" i="20"/>
  <c r="AC127" i="20"/>
  <c r="AC128" i="20"/>
  <c r="AC129" i="20"/>
  <c r="AC130" i="20"/>
  <c r="AC131" i="20"/>
  <c r="AC132" i="20"/>
  <c r="AC133" i="20"/>
  <c r="AC134" i="20"/>
  <c r="AC135" i="20"/>
  <c r="AC136" i="20"/>
  <c r="AC137" i="20"/>
  <c r="AC138" i="20"/>
  <c r="AC139" i="20"/>
  <c r="AC140" i="20"/>
  <c r="AC141" i="20"/>
  <c r="AC142" i="20"/>
  <c r="AC143" i="20"/>
  <c r="AC144" i="20"/>
  <c r="AC145" i="20"/>
  <c r="AC146" i="20"/>
  <c r="AC147" i="20"/>
  <c r="AC148" i="20"/>
  <c r="AC7" i="20"/>
  <c r="U8" i="20"/>
  <c r="U9" i="20"/>
  <c r="U10" i="20"/>
  <c r="U11" i="20"/>
  <c r="U12" i="20"/>
  <c r="U13" i="20"/>
  <c r="U14" i="20"/>
  <c r="U15" i="20"/>
  <c r="U16" i="20"/>
  <c r="U17" i="20"/>
  <c r="U18" i="20"/>
  <c r="U19" i="20"/>
  <c r="U20" i="20"/>
  <c r="U21" i="20"/>
  <c r="U22" i="20"/>
  <c r="U23" i="20"/>
  <c r="U24" i="20"/>
  <c r="U25" i="20"/>
  <c r="U26" i="20"/>
  <c r="U27" i="20"/>
  <c r="U28" i="20"/>
  <c r="U29" i="20"/>
  <c r="U30" i="20"/>
  <c r="U31" i="20"/>
  <c r="U32" i="20"/>
  <c r="U33" i="20"/>
  <c r="U34" i="20"/>
  <c r="U35" i="20"/>
  <c r="U36" i="20"/>
  <c r="U37" i="20"/>
  <c r="U38" i="20"/>
  <c r="U39" i="20"/>
  <c r="U40" i="20"/>
  <c r="U41" i="20"/>
  <c r="U42" i="20"/>
  <c r="U43" i="20"/>
  <c r="U44" i="20"/>
  <c r="U45" i="20"/>
  <c r="U46" i="20"/>
  <c r="U47" i="20"/>
  <c r="U48" i="20"/>
  <c r="U49" i="20"/>
  <c r="U50" i="20"/>
  <c r="U51" i="20"/>
  <c r="U52" i="20"/>
  <c r="U53" i="20"/>
  <c r="U54" i="20"/>
  <c r="U55" i="20"/>
  <c r="U56" i="20"/>
  <c r="U57" i="20"/>
  <c r="U58" i="20"/>
  <c r="U59" i="20"/>
  <c r="U60" i="20"/>
  <c r="U61" i="20"/>
  <c r="U62" i="20"/>
  <c r="U63" i="20"/>
  <c r="U64" i="20"/>
  <c r="U65" i="20"/>
  <c r="U66" i="20"/>
  <c r="U67" i="20"/>
  <c r="U68" i="20"/>
  <c r="U69" i="20"/>
  <c r="U70" i="20"/>
  <c r="U71" i="20"/>
  <c r="U72" i="20"/>
  <c r="U73" i="20"/>
  <c r="U74" i="20"/>
  <c r="U75" i="20"/>
  <c r="U76" i="20"/>
  <c r="U77" i="20"/>
  <c r="U78" i="20"/>
  <c r="U79" i="20"/>
  <c r="U80" i="20"/>
  <c r="U81" i="20"/>
  <c r="U82" i="20"/>
  <c r="U83" i="20"/>
  <c r="U84" i="20"/>
  <c r="U85" i="20"/>
  <c r="U86" i="20"/>
  <c r="U87" i="20"/>
  <c r="U88" i="20"/>
  <c r="U89" i="20"/>
  <c r="U90" i="20"/>
  <c r="U91" i="20"/>
  <c r="U92" i="20"/>
  <c r="U93" i="20"/>
  <c r="U94" i="20"/>
  <c r="U95" i="20"/>
  <c r="U96" i="20"/>
  <c r="U97" i="20"/>
  <c r="U98" i="20"/>
  <c r="U99" i="20"/>
  <c r="U100" i="20"/>
  <c r="U101" i="20"/>
  <c r="U102" i="20"/>
  <c r="U103" i="20"/>
  <c r="U104" i="20"/>
  <c r="U105" i="20"/>
  <c r="U106" i="20"/>
  <c r="U107" i="20"/>
  <c r="U108" i="20"/>
  <c r="U109" i="20"/>
  <c r="U110" i="20"/>
  <c r="U111" i="20"/>
  <c r="U112" i="20"/>
  <c r="U113" i="20"/>
  <c r="U114" i="20"/>
  <c r="U115" i="20"/>
  <c r="U116" i="20"/>
  <c r="U117" i="20"/>
  <c r="U118" i="20"/>
  <c r="U119" i="20"/>
  <c r="U120" i="20"/>
  <c r="U121" i="20"/>
  <c r="U122" i="20"/>
  <c r="U123" i="20"/>
  <c r="U124" i="20"/>
  <c r="U125" i="20"/>
  <c r="U126" i="20"/>
  <c r="U127" i="20"/>
  <c r="U128" i="20"/>
  <c r="U129" i="20"/>
  <c r="U130" i="20"/>
  <c r="U131" i="20"/>
  <c r="U132" i="20"/>
  <c r="U133" i="20"/>
  <c r="U134" i="20"/>
  <c r="U135" i="20"/>
  <c r="U136" i="20"/>
  <c r="U137" i="20"/>
  <c r="U138" i="20"/>
  <c r="U139" i="20"/>
  <c r="U140" i="20"/>
  <c r="U141" i="20"/>
  <c r="U142" i="20"/>
  <c r="U143" i="20"/>
  <c r="U144" i="20"/>
  <c r="U145" i="20"/>
  <c r="U146" i="20"/>
  <c r="U147" i="20"/>
  <c r="U148" i="20"/>
  <c r="U7" i="20"/>
  <c r="T8" i="20"/>
  <c r="T9" i="20"/>
  <c r="T10" i="20"/>
  <c r="T11" i="20"/>
  <c r="T12" i="20"/>
  <c r="T13" i="20"/>
  <c r="T14" i="20"/>
  <c r="T15" i="20"/>
  <c r="T16" i="20"/>
  <c r="T17" i="20"/>
  <c r="T18" i="20"/>
  <c r="T19" i="20"/>
  <c r="T20" i="20"/>
  <c r="T21" i="20"/>
  <c r="T22" i="20"/>
  <c r="T23" i="20"/>
  <c r="T24" i="20"/>
  <c r="T25" i="20"/>
  <c r="T26" i="20"/>
  <c r="T27" i="20"/>
  <c r="T28" i="20"/>
  <c r="T29" i="20"/>
  <c r="T30" i="20"/>
  <c r="T31" i="20"/>
  <c r="T32" i="20"/>
  <c r="T33" i="20"/>
  <c r="T34" i="20"/>
  <c r="T35" i="20"/>
  <c r="T36" i="20"/>
  <c r="T37" i="20"/>
  <c r="T38" i="20"/>
  <c r="T39" i="20"/>
  <c r="T40" i="20"/>
  <c r="T41" i="20"/>
  <c r="T42" i="20"/>
  <c r="T43" i="20"/>
  <c r="T44" i="20"/>
  <c r="T45" i="20"/>
  <c r="T46" i="20"/>
  <c r="T47" i="20"/>
  <c r="T48" i="20"/>
  <c r="T49" i="20"/>
  <c r="T50" i="20"/>
  <c r="T51" i="20"/>
  <c r="T52" i="20"/>
  <c r="T53" i="20"/>
  <c r="T54" i="20"/>
  <c r="T55" i="20"/>
  <c r="T56" i="20"/>
  <c r="T57" i="20"/>
  <c r="T58" i="20"/>
  <c r="T59" i="20"/>
  <c r="T60" i="20"/>
  <c r="T61" i="20"/>
  <c r="T62" i="20"/>
  <c r="T63" i="20"/>
  <c r="T64" i="20"/>
  <c r="T65" i="20"/>
  <c r="T66" i="20"/>
  <c r="T67" i="20"/>
  <c r="T68" i="20"/>
  <c r="T69" i="20"/>
  <c r="T70" i="20"/>
  <c r="T71" i="20"/>
  <c r="T72" i="20"/>
  <c r="T73" i="20"/>
  <c r="T74" i="20"/>
  <c r="T75" i="20"/>
  <c r="T76" i="20"/>
  <c r="T77" i="20"/>
  <c r="T78" i="20"/>
  <c r="T79" i="20"/>
  <c r="T80" i="20"/>
  <c r="T81" i="20"/>
  <c r="T82" i="20"/>
  <c r="T83" i="20"/>
  <c r="T84" i="20"/>
  <c r="T85" i="20"/>
  <c r="T86" i="20"/>
  <c r="T87" i="20"/>
  <c r="T88" i="20"/>
  <c r="T89" i="20"/>
  <c r="T90" i="20"/>
  <c r="T91" i="20"/>
  <c r="T92" i="20"/>
  <c r="T93" i="20"/>
  <c r="T94" i="20"/>
  <c r="T95" i="20"/>
  <c r="T96" i="20"/>
  <c r="T97" i="20"/>
  <c r="T98" i="20"/>
  <c r="T99" i="20"/>
  <c r="T100" i="20"/>
  <c r="T101" i="20"/>
  <c r="T102" i="20"/>
  <c r="T103" i="20"/>
  <c r="T104" i="20"/>
  <c r="T105" i="20"/>
  <c r="T106" i="20"/>
  <c r="T107" i="20"/>
  <c r="T108" i="20"/>
  <c r="T109" i="20"/>
  <c r="T110" i="20"/>
  <c r="T111" i="20"/>
  <c r="T112" i="20"/>
  <c r="T113" i="20"/>
  <c r="T114" i="20"/>
  <c r="T115" i="20"/>
  <c r="T116" i="20"/>
  <c r="T117" i="20"/>
  <c r="T118" i="20"/>
  <c r="T119" i="20"/>
  <c r="T120" i="20"/>
  <c r="T121" i="20"/>
  <c r="T122" i="20"/>
  <c r="T123" i="20"/>
  <c r="T124" i="20"/>
  <c r="T125" i="20"/>
  <c r="T126" i="20"/>
  <c r="T127" i="20"/>
  <c r="T128" i="20"/>
  <c r="T129" i="20"/>
  <c r="T130" i="20"/>
  <c r="T131" i="20"/>
  <c r="T132" i="20"/>
  <c r="T133" i="20"/>
  <c r="T134" i="20"/>
  <c r="T135" i="20"/>
  <c r="T136" i="20"/>
  <c r="T137" i="20"/>
  <c r="T138" i="20"/>
  <c r="T139" i="20"/>
  <c r="T140" i="20"/>
  <c r="T141" i="20"/>
  <c r="T142" i="20"/>
  <c r="T143" i="20"/>
  <c r="T144" i="20"/>
  <c r="T145" i="20"/>
  <c r="T146" i="20"/>
  <c r="T147" i="20"/>
  <c r="T148" i="20"/>
  <c r="T7" i="20"/>
  <c r="L8" i="20"/>
  <c r="L9" i="20"/>
  <c r="L10" i="20"/>
  <c r="L11" i="20"/>
  <c r="L12" i="20"/>
  <c r="L13" i="20"/>
  <c r="L14" i="20"/>
  <c r="L15" i="20"/>
  <c r="L16" i="20"/>
  <c r="L17" i="20"/>
  <c r="L18" i="20"/>
  <c r="L19" i="20"/>
  <c r="L20" i="20"/>
  <c r="L21" i="20"/>
  <c r="L22" i="20"/>
  <c r="L23" i="20"/>
  <c r="L24" i="20"/>
  <c r="L25" i="20"/>
  <c r="L26" i="20"/>
  <c r="L27" i="20"/>
  <c r="L28" i="20"/>
  <c r="L29" i="20"/>
  <c r="L30" i="20"/>
  <c r="L31" i="20"/>
  <c r="L32" i="20"/>
  <c r="L33" i="20"/>
  <c r="L34" i="20"/>
  <c r="L35" i="20"/>
  <c r="L36" i="20"/>
  <c r="L37" i="20"/>
  <c r="L38" i="20"/>
  <c r="L39" i="20"/>
  <c r="L40" i="20"/>
  <c r="L41" i="20"/>
  <c r="L42" i="20"/>
  <c r="L43" i="20"/>
  <c r="L44" i="20"/>
  <c r="L45" i="20"/>
  <c r="L46" i="20"/>
  <c r="L47" i="20"/>
  <c r="L48" i="20"/>
  <c r="L49" i="20"/>
  <c r="L50" i="20"/>
  <c r="L51" i="20"/>
  <c r="L52" i="20"/>
  <c r="L53" i="20"/>
  <c r="L54" i="20"/>
  <c r="L55" i="20"/>
  <c r="L56" i="20"/>
  <c r="L57" i="20"/>
  <c r="L58" i="20"/>
  <c r="L59" i="20"/>
  <c r="L60" i="20"/>
  <c r="L61" i="20"/>
  <c r="L62" i="20"/>
  <c r="L63" i="20"/>
  <c r="L64" i="20"/>
  <c r="L65" i="20"/>
  <c r="L66" i="20"/>
  <c r="L67" i="20"/>
  <c r="L68" i="20"/>
  <c r="L69" i="20"/>
  <c r="L70" i="20"/>
  <c r="L71" i="20"/>
  <c r="L72" i="20"/>
  <c r="L73" i="20"/>
  <c r="L74" i="20"/>
  <c r="L75" i="20"/>
  <c r="L76" i="20"/>
  <c r="L77" i="20"/>
  <c r="L78" i="20"/>
  <c r="L79" i="20"/>
  <c r="L80" i="20"/>
  <c r="L81" i="20"/>
  <c r="L82" i="20"/>
  <c r="L83" i="20"/>
  <c r="L84" i="20"/>
  <c r="L85" i="20"/>
  <c r="L86" i="20"/>
  <c r="L87" i="20"/>
  <c r="L88" i="20"/>
  <c r="L89" i="20"/>
  <c r="L90" i="20"/>
  <c r="L91" i="20"/>
  <c r="L92" i="20"/>
  <c r="L93" i="20"/>
  <c r="L94" i="20"/>
  <c r="L95" i="20"/>
  <c r="L96" i="20"/>
  <c r="L97" i="20"/>
  <c r="L98" i="20"/>
  <c r="L99" i="20"/>
  <c r="L100" i="20"/>
  <c r="L101" i="20"/>
  <c r="L102" i="20"/>
  <c r="L103" i="20"/>
  <c r="L104" i="20"/>
  <c r="L105" i="20"/>
  <c r="L106" i="20"/>
  <c r="L107" i="20"/>
  <c r="L108" i="20"/>
  <c r="L109" i="20"/>
  <c r="L110" i="20"/>
  <c r="L111" i="20"/>
  <c r="L112" i="20"/>
  <c r="L113" i="20"/>
  <c r="L114" i="20"/>
  <c r="L115" i="20"/>
  <c r="L116" i="20"/>
  <c r="L117" i="20"/>
  <c r="L118" i="20"/>
  <c r="L119" i="20"/>
  <c r="L120" i="20"/>
  <c r="L121" i="20"/>
  <c r="L122" i="20"/>
  <c r="L123" i="20"/>
  <c r="L124" i="20"/>
  <c r="L125" i="20"/>
  <c r="L126" i="20"/>
  <c r="L127" i="20"/>
  <c r="L128" i="20"/>
  <c r="L129" i="20"/>
  <c r="L130" i="20"/>
  <c r="L131" i="20"/>
  <c r="L132" i="20"/>
  <c r="L133" i="20"/>
  <c r="L134" i="20"/>
  <c r="L135" i="20"/>
  <c r="L136" i="20"/>
  <c r="L137" i="20"/>
  <c r="L138" i="20"/>
  <c r="L139" i="20"/>
  <c r="L140" i="20"/>
  <c r="L141" i="20"/>
  <c r="L142" i="20"/>
  <c r="L143" i="20"/>
  <c r="L144" i="20"/>
  <c r="L145" i="20"/>
  <c r="L146" i="20"/>
  <c r="L147" i="20"/>
  <c r="L148" i="20"/>
  <c r="L7" i="20"/>
  <c r="T8" i="19"/>
  <c r="T9" i="19"/>
  <c r="T10" i="19"/>
  <c r="T11" i="19"/>
  <c r="T12" i="19"/>
  <c r="T13" i="19"/>
  <c r="T14" i="19"/>
  <c r="T15" i="19"/>
  <c r="T16" i="19"/>
  <c r="T17" i="19"/>
  <c r="T18" i="19"/>
  <c r="T19" i="19"/>
  <c r="T20" i="19"/>
  <c r="T21" i="19"/>
  <c r="T22" i="19"/>
  <c r="T23" i="19"/>
  <c r="T24" i="19"/>
  <c r="T25" i="19"/>
  <c r="T26" i="19"/>
  <c r="T27" i="19"/>
  <c r="T28" i="19"/>
  <c r="T29" i="19"/>
  <c r="T30" i="19"/>
  <c r="T31" i="19"/>
  <c r="T32" i="19"/>
  <c r="T33" i="19"/>
  <c r="T34" i="19"/>
  <c r="T35" i="19"/>
  <c r="T36" i="19"/>
  <c r="T37" i="19"/>
  <c r="T38" i="19"/>
  <c r="T39" i="19"/>
  <c r="T40" i="19"/>
  <c r="T41" i="19"/>
  <c r="T42" i="19"/>
  <c r="T43" i="19"/>
  <c r="T44" i="19"/>
  <c r="T45" i="19"/>
  <c r="T46" i="19"/>
  <c r="T47" i="19"/>
  <c r="T48" i="19"/>
  <c r="T49" i="19"/>
  <c r="T50" i="19"/>
  <c r="T51" i="19"/>
  <c r="T52" i="19"/>
  <c r="T53" i="19"/>
  <c r="T54" i="19"/>
  <c r="T55" i="19"/>
  <c r="T56" i="19"/>
  <c r="T57" i="19"/>
  <c r="T58" i="19"/>
  <c r="T59" i="19"/>
  <c r="T60" i="19"/>
  <c r="T61" i="19"/>
  <c r="T62" i="19"/>
  <c r="T63" i="19"/>
  <c r="T64" i="19"/>
  <c r="T65" i="19"/>
  <c r="T66" i="19"/>
  <c r="T67" i="19"/>
  <c r="T68" i="19"/>
  <c r="T69" i="19"/>
  <c r="T70" i="19"/>
  <c r="T71" i="19"/>
  <c r="T72" i="19"/>
  <c r="T73" i="19"/>
  <c r="T74" i="19"/>
  <c r="T75" i="19"/>
  <c r="T76" i="19"/>
  <c r="T77" i="19"/>
  <c r="T78" i="19"/>
  <c r="T79" i="19"/>
  <c r="T80" i="19"/>
  <c r="T81" i="19"/>
  <c r="T82" i="19"/>
  <c r="T83" i="19"/>
  <c r="T84" i="19"/>
  <c r="T85" i="19"/>
  <c r="T86" i="19"/>
  <c r="T87" i="19"/>
  <c r="T88" i="19"/>
  <c r="T89" i="19"/>
  <c r="T90" i="19"/>
  <c r="T91" i="19"/>
  <c r="T92" i="19"/>
  <c r="T93" i="19"/>
  <c r="T94" i="19"/>
  <c r="T95" i="19"/>
  <c r="T96" i="19"/>
  <c r="T97" i="19"/>
  <c r="T98" i="19"/>
  <c r="T99" i="19"/>
  <c r="T100" i="19"/>
  <c r="T101" i="19"/>
  <c r="T102" i="19"/>
  <c r="T103" i="19"/>
  <c r="T104" i="19"/>
  <c r="T105" i="19"/>
  <c r="T106" i="19"/>
  <c r="T107" i="19"/>
  <c r="T108" i="19"/>
  <c r="T109" i="19"/>
  <c r="T110" i="19"/>
  <c r="T111" i="19"/>
  <c r="T112" i="19"/>
  <c r="T113" i="19"/>
  <c r="T114" i="19"/>
  <c r="T115" i="19"/>
  <c r="T116" i="19"/>
  <c r="T117" i="19"/>
  <c r="T118" i="19"/>
  <c r="T119" i="19"/>
  <c r="T120" i="19"/>
  <c r="T121" i="19"/>
  <c r="T122" i="19"/>
  <c r="T123" i="19"/>
  <c r="T124" i="19"/>
  <c r="T125" i="19"/>
  <c r="T126" i="19"/>
  <c r="T127" i="19"/>
  <c r="T128" i="19"/>
  <c r="T129" i="19"/>
  <c r="T130" i="19"/>
  <c r="T131" i="19"/>
  <c r="T132" i="19"/>
  <c r="T133" i="19"/>
  <c r="T134" i="19"/>
  <c r="T135" i="19"/>
  <c r="T136" i="19"/>
  <c r="T137" i="19"/>
  <c r="T138" i="19"/>
  <c r="T139" i="19"/>
  <c r="T140" i="19"/>
  <c r="T141" i="19"/>
  <c r="T142" i="19"/>
  <c r="T143" i="19"/>
  <c r="T144" i="19"/>
  <c r="T145" i="19"/>
  <c r="T146" i="19"/>
  <c r="T147" i="19"/>
  <c r="T148" i="19"/>
  <c r="S8" i="19"/>
  <c r="S9" i="19"/>
  <c r="S10" i="19"/>
  <c r="S11" i="19"/>
  <c r="S12" i="19"/>
  <c r="S13" i="19"/>
  <c r="S14" i="19"/>
  <c r="S15" i="19"/>
  <c r="S16" i="19"/>
  <c r="S17" i="19"/>
  <c r="S18" i="19"/>
  <c r="S19" i="19"/>
  <c r="S20" i="19"/>
  <c r="S21" i="19"/>
  <c r="S22" i="19"/>
  <c r="S23" i="19"/>
  <c r="S24" i="19"/>
  <c r="S25" i="19"/>
  <c r="S26" i="19"/>
  <c r="S27" i="19"/>
  <c r="S28" i="19"/>
  <c r="S29" i="19"/>
  <c r="S30" i="19"/>
  <c r="S31" i="19"/>
  <c r="S32" i="19"/>
  <c r="S33" i="19"/>
  <c r="S34" i="19"/>
  <c r="S35" i="19"/>
  <c r="S36" i="19"/>
  <c r="S37" i="19"/>
  <c r="S38" i="19"/>
  <c r="S39" i="19"/>
  <c r="S40" i="19"/>
  <c r="S41" i="19"/>
  <c r="S42" i="19"/>
  <c r="S43" i="19"/>
  <c r="S44" i="19"/>
  <c r="S45" i="19"/>
  <c r="S46" i="19"/>
  <c r="S47" i="19"/>
  <c r="S48" i="19"/>
  <c r="S49" i="19"/>
  <c r="S50" i="19"/>
  <c r="S51" i="19"/>
  <c r="S52" i="19"/>
  <c r="S53" i="19"/>
  <c r="S54" i="19"/>
  <c r="S55" i="19"/>
  <c r="S56" i="19"/>
  <c r="S57" i="19"/>
  <c r="S58" i="19"/>
  <c r="S59" i="19"/>
  <c r="S60" i="19"/>
  <c r="S61" i="19"/>
  <c r="S62" i="19"/>
  <c r="S63" i="19"/>
  <c r="S64" i="19"/>
  <c r="S65" i="19"/>
  <c r="S66" i="19"/>
  <c r="S67" i="19"/>
  <c r="S68" i="19"/>
  <c r="S69" i="19"/>
  <c r="S70" i="19"/>
  <c r="S71" i="19"/>
  <c r="S72" i="19"/>
  <c r="S73" i="19"/>
  <c r="S74" i="19"/>
  <c r="S75" i="19"/>
  <c r="S76" i="19"/>
  <c r="S77" i="19"/>
  <c r="S78" i="19"/>
  <c r="S79" i="19"/>
  <c r="S80" i="19"/>
  <c r="S81" i="19"/>
  <c r="S82" i="19"/>
  <c r="S83" i="19"/>
  <c r="S84" i="19"/>
  <c r="S85" i="19"/>
  <c r="S86" i="19"/>
  <c r="S87" i="19"/>
  <c r="S88" i="19"/>
  <c r="S89" i="19"/>
  <c r="S90" i="19"/>
  <c r="S91" i="19"/>
  <c r="S92" i="19"/>
  <c r="S93" i="19"/>
  <c r="S94" i="19"/>
  <c r="S95" i="19"/>
  <c r="S96" i="19"/>
  <c r="S97" i="19"/>
  <c r="S98" i="19"/>
  <c r="S99" i="19"/>
  <c r="S100" i="19"/>
  <c r="S101" i="19"/>
  <c r="S102" i="19"/>
  <c r="S103" i="19"/>
  <c r="S104" i="19"/>
  <c r="S105" i="19"/>
  <c r="S106" i="19"/>
  <c r="S107" i="19"/>
  <c r="S108" i="19"/>
  <c r="S109" i="19"/>
  <c r="S110" i="19"/>
  <c r="S111" i="19"/>
  <c r="S112" i="19"/>
  <c r="S113" i="19"/>
  <c r="S114" i="19"/>
  <c r="S115" i="19"/>
  <c r="S116" i="19"/>
  <c r="S117" i="19"/>
  <c r="S118" i="19"/>
  <c r="S119" i="19"/>
  <c r="S120" i="19"/>
  <c r="S121" i="19"/>
  <c r="S122" i="19"/>
  <c r="S123" i="19"/>
  <c r="S124" i="19"/>
  <c r="S125" i="19"/>
  <c r="S126" i="19"/>
  <c r="S127" i="19"/>
  <c r="S128" i="19"/>
  <c r="S129" i="19"/>
  <c r="S130" i="19"/>
  <c r="S131" i="19"/>
  <c r="S132" i="19"/>
  <c r="S133" i="19"/>
  <c r="S134" i="19"/>
  <c r="S135" i="19"/>
  <c r="S136" i="19"/>
  <c r="S137" i="19"/>
  <c r="S138" i="19"/>
  <c r="S139" i="19"/>
  <c r="S140" i="19"/>
  <c r="S141" i="19"/>
  <c r="S142" i="19"/>
  <c r="S143" i="19"/>
  <c r="S144" i="19"/>
  <c r="S145" i="19"/>
  <c r="S146" i="19"/>
  <c r="S147" i="19"/>
  <c r="S148" i="19"/>
  <c r="L8" i="19"/>
  <c r="L9" i="19"/>
  <c r="L10" i="19"/>
  <c r="L11" i="19"/>
  <c r="L12" i="19"/>
  <c r="L13" i="19"/>
  <c r="L14" i="19"/>
  <c r="L15" i="19"/>
  <c r="L16" i="19"/>
  <c r="L17" i="19"/>
  <c r="L18" i="19"/>
  <c r="L19" i="19"/>
  <c r="L20" i="19"/>
  <c r="L21" i="19"/>
  <c r="L22" i="19"/>
  <c r="L23" i="19"/>
  <c r="L24" i="19"/>
  <c r="L25" i="19"/>
  <c r="L26" i="19"/>
  <c r="L27" i="19"/>
  <c r="L28" i="19"/>
  <c r="L29" i="19"/>
  <c r="L30" i="19"/>
  <c r="L31" i="19"/>
  <c r="L32" i="19"/>
  <c r="L33" i="19"/>
  <c r="L34" i="19"/>
  <c r="L35" i="19"/>
  <c r="L36" i="19"/>
  <c r="L37" i="19"/>
  <c r="L38" i="19"/>
  <c r="L39" i="19"/>
  <c r="L40" i="19"/>
  <c r="L41" i="19"/>
  <c r="L42" i="19"/>
  <c r="L43" i="19"/>
  <c r="L44" i="19"/>
  <c r="L45" i="19"/>
  <c r="L46" i="19"/>
  <c r="L47" i="19"/>
  <c r="L48" i="19"/>
  <c r="L49" i="19"/>
  <c r="L50" i="19"/>
  <c r="L51" i="19"/>
  <c r="L52" i="19"/>
  <c r="L53" i="19"/>
  <c r="L54" i="19"/>
  <c r="L55" i="19"/>
  <c r="L56" i="19"/>
  <c r="L57" i="19"/>
  <c r="L58" i="19"/>
  <c r="L59" i="19"/>
  <c r="L60" i="19"/>
  <c r="L61" i="19"/>
  <c r="L62" i="19"/>
  <c r="L63" i="19"/>
  <c r="L64" i="19"/>
  <c r="L65" i="19"/>
  <c r="L66" i="19"/>
  <c r="L67" i="19"/>
  <c r="L68" i="19"/>
  <c r="L69" i="19"/>
  <c r="L70" i="19"/>
  <c r="L71" i="19"/>
  <c r="L72" i="19"/>
  <c r="L73" i="19"/>
  <c r="L74" i="19"/>
  <c r="L75" i="19"/>
  <c r="L76" i="19"/>
  <c r="L77" i="19"/>
  <c r="L78" i="19"/>
  <c r="L79" i="19"/>
  <c r="L80" i="19"/>
  <c r="L81" i="19"/>
  <c r="L82" i="19"/>
  <c r="L83" i="19"/>
  <c r="L84" i="19"/>
  <c r="L85" i="19"/>
  <c r="L86" i="19"/>
  <c r="L87" i="19"/>
  <c r="L88" i="19"/>
  <c r="L89" i="19"/>
  <c r="L90" i="19"/>
  <c r="L91" i="19"/>
  <c r="L92" i="19"/>
  <c r="L93" i="19"/>
  <c r="L94" i="19"/>
  <c r="L95" i="19"/>
  <c r="L96" i="19"/>
  <c r="L97" i="19"/>
  <c r="L98" i="19"/>
  <c r="L99" i="19"/>
  <c r="L100" i="19"/>
  <c r="L101" i="19"/>
  <c r="L102" i="19"/>
  <c r="L103" i="19"/>
  <c r="L104" i="19"/>
  <c r="L105" i="19"/>
  <c r="L106" i="19"/>
  <c r="L107" i="19"/>
  <c r="L108" i="19"/>
  <c r="L109" i="19"/>
  <c r="L110" i="19"/>
  <c r="L111" i="19"/>
  <c r="L112" i="19"/>
  <c r="L113" i="19"/>
  <c r="L114" i="19"/>
  <c r="L115" i="19"/>
  <c r="L116" i="19"/>
  <c r="L117" i="19"/>
  <c r="L118" i="19"/>
  <c r="L119" i="19"/>
  <c r="L120" i="19"/>
  <c r="L121" i="19"/>
  <c r="L122" i="19"/>
  <c r="L123" i="19"/>
  <c r="L124" i="19"/>
  <c r="L125" i="19"/>
  <c r="L126" i="19"/>
  <c r="L127" i="19"/>
  <c r="L128" i="19"/>
  <c r="L129" i="19"/>
  <c r="L130" i="19"/>
  <c r="L131" i="19"/>
  <c r="L132" i="19"/>
  <c r="L133" i="19"/>
  <c r="L134" i="19"/>
  <c r="L135" i="19"/>
  <c r="L136" i="19"/>
  <c r="L137" i="19"/>
  <c r="L138" i="19"/>
  <c r="L139" i="19"/>
  <c r="L140" i="19"/>
  <c r="L141" i="19"/>
  <c r="L142" i="19"/>
  <c r="L143" i="19"/>
  <c r="L144" i="19"/>
  <c r="L145" i="19"/>
  <c r="L146" i="19"/>
  <c r="L147" i="19"/>
  <c r="L148" i="19"/>
  <c r="K8" i="19"/>
  <c r="K9" i="19"/>
  <c r="K10" i="19"/>
  <c r="K11" i="19"/>
  <c r="K12" i="19"/>
  <c r="K13" i="19"/>
  <c r="K14" i="19"/>
  <c r="K15" i="19"/>
  <c r="K16" i="19"/>
  <c r="K17" i="19"/>
  <c r="K18" i="19"/>
  <c r="K19" i="19"/>
  <c r="K20" i="19"/>
  <c r="K21" i="19"/>
  <c r="K22" i="19"/>
  <c r="K23" i="19"/>
  <c r="K24" i="19"/>
  <c r="K25" i="19"/>
  <c r="K26" i="19"/>
  <c r="K27" i="19"/>
  <c r="K28" i="19"/>
  <c r="K29" i="19"/>
  <c r="K30" i="19"/>
  <c r="K31" i="19"/>
  <c r="K32" i="19"/>
  <c r="K33" i="19"/>
  <c r="K34" i="19"/>
  <c r="K35" i="19"/>
  <c r="K36" i="19"/>
  <c r="K37" i="19"/>
  <c r="K38" i="19"/>
  <c r="K39" i="19"/>
  <c r="K40" i="19"/>
  <c r="K41" i="19"/>
  <c r="K42" i="19"/>
  <c r="K43" i="19"/>
  <c r="K44" i="19"/>
  <c r="K45" i="19"/>
  <c r="K46" i="19"/>
  <c r="K47" i="19"/>
  <c r="K48" i="19"/>
  <c r="K49" i="19"/>
  <c r="K50" i="19"/>
  <c r="K51" i="19"/>
  <c r="K52" i="19"/>
  <c r="K53" i="19"/>
  <c r="K54" i="19"/>
  <c r="K55" i="19"/>
  <c r="K56" i="19"/>
  <c r="K57" i="19"/>
  <c r="K58" i="19"/>
  <c r="K59" i="19"/>
  <c r="K60" i="19"/>
  <c r="K61" i="19"/>
  <c r="K62" i="19"/>
  <c r="K63" i="19"/>
  <c r="K64" i="19"/>
  <c r="K65" i="19"/>
  <c r="K66" i="19"/>
  <c r="K67" i="19"/>
  <c r="K68" i="19"/>
  <c r="K69" i="19"/>
  <c r="K70" i="19"/>
  <c r="K71" i="19"/>
  <c r="K72" i="19"/>
  <c r="K73" i="19"/>
  <c r="K74" i="19"/>
  <c r="K75" i="19"/>
  <c r="K76" i="19"/>
  <c r="K77" i="19"/>
  <c r="K78" i="19"/>
  <c r="K79" i="19"/>
  <c r="K80" i="19"/>
  <c r="K81" i="19"/>
  <c r="K82" i="19"/>
  <c r="K83" i="19"/>
  <c r="K84" i="19"/>
  <c r="K85" i="19"/>
  <c r="K86" i="19"/>
  <c r="K87" i="19"/>
  <c r="K88" i="19"/>
  <c r="K89" i="19"/>
  <c r="K90" i="19"/>
  <c r="K91" i="19"/>
  <c r="K92" i="19"/>
  <c r="K93" i="19"/>
  <c r="K94" i="19"/>
  <c r="K95" i="19"/>
  <c r="K96" i="19"/>
  <c r="K97" i="19"/>
  <c r="K98" i="19"/>
  <c r="K99" i="19"/>
  <c r="K100" i="19"/>
  <c r="K101" i="19"/>
  <c r="K102" i="19"/>
  <c r="K103" i="19"/>
  <c r="K104" i="19"/>
  <c r="K105" i="19"/>
  <c r="K106" i="19"/>
  <c r="K107" i="19"/>
  <c r="K108" i="19"/>
  <c r="K109" i="19"/>
  <c r="K110" i="19"/>
  <c r="K111" i="19"/>
  <c r="K112" i="19"/>
  <c r="K113" i="19"/>
  <c r="K114" i="19"/>
  <c r="K115" i="19"/>
  <c r="K116" i="19"/>
  <c r="K117" i="19"/>
  <c r="K118" i="19"/>
  <c r="K119" i="19"/>
  <c r="K120" i="19"/>
  <c r="K121" i="19"/>
  <c r="K122" i="19"/>
  <c r="K123" i="19"/>
  <c r="K124" i="19"/>
  <c r="K125" i="19"/>
  <c r="K126" i="19"/>
  <c r="K127" i="19"/>
  <c r="K128" i="19"/>
  <c r="K129" i="19"/>
  <c r="K130" i="19"/>
  <c r="K131" i="19"/>
  <c r="K132" i="19"/>
  <c r="K133" i="19"/>
  <c r="K134" i="19"/>
  <c r="K135" i="19"/>
  <c r="K136" i="19"/>
  <c r="K137" i="19"/>
  <c r="K138" i="19"/>
  <c r="K139" i="19"/>
  <c r="K140" i="19"/>
  <c r="K141" i="19"/>
  <c r="K142" i="19"/>
  <c r="K143" i="19"/>
  <c r="K144" i="19"/>
  <c r="K145" i="19"/>
  <c r="K146" i="19"/>
  <c r="K147" i="19"/>
  <c r="K148" i="19"/>
  <c r="S7" i="19"/>
  <c r="L7" i="19"/>
  <c r="E8" i="16"/>
  <c r="E9" i="16"/>
  <c r="E10" i="16"/>
  <c r="E12" i="16"/>
  <c r="E13" i="16"/>
  <c r="E14" i="16"/>
  <c r="E15" i="16"/>
  <c r="E16" i="16"/>
  <c r="E17" i="16"/>
  <c r="E18" i="16"/>
  <c r="E19" i="16"/>
  <c r="E21" i="16"/>
  <c r="E22" i="16"/>
  <c r="E23" i="16"/>
  <c r="E25" i="16"/>
  <c r="E26" i="16"/>
  <c r="E27" i="16"/>
  <c r="E28" i="16"/>
  <c r="E29" i="16"/>
  <c r="E30" i="16"/>
  <c r="E31" i="16"/>
  <c r="E32" i="16"/>
  <c r="E34" i="16"/>
  <c r="E35" i="16"/>
  <c r="E36" i="16"/>
  <c r="E37" i="16"/>
  <c r="E38" i="16"/>
  <c r="E39" i="16"/>
  <c r="E41" i="16"/>
  <c r="E42" i="16"/>
  <c r="E43" i="16"/>
  <c r="E44" i="16"/>
  <c r="E45" i="16"/>
  <c r="E46" i="16"/>
  <c r="E47" i="16"/>
  <c r="E48" i="16"/>
  <c r="E49" i="16"/>
  <c r="E50" i="16"/>
  <c r="E51" i="16"/>
  <c r="E52" i="16"/>
  <c r="E53" i="16"/>
  <c r="E54" i="16"/>
  <c r="E55" i="16"/>
  <c r="E56" i="16"/>
  <c r="E57" i="16"/>
  <c r="E58" i="16"/>
  <c r="E59" i="16"/>
  <c r="E60" i="16"/>
  <c r="E62" i="16"/>
  <c r="E63" i="16"/>
  <c r="E64" i="16"/>
  <c r="E65" i="16"/>
  <c r="E66" i="16"/>
  <c r="E67" i="16"/>
  <c r="E68" i="16"/>
  <c r="E69" i="16"/>
  <c r="E70" i="16"/>
  <c r="E71" i="16"/>
  <c r="E72" i="16"/>
  <c r="E74" i="16"/>
  <c r="E75" i="16"/>
  <c r="E76" i="16"/>
  <c r="E77" i="16"/>
  <c r="E78" i="16"/>
  <c r="E80" i="16"/>
  <c r="E81" i="16"/>
  <c r="E82" i="16"/>
  <c r="E83" i="16"/>
  <c r="E84" i="16"/>
  <c r="E85" i="16"/>
  <c r="E86" i="16"/>
  <c r="E87" i="16"/>
  <c r="E88" i="16"/>
  <c r="E89" i="16"/>
  <c r="E91" i="16"/>
  <c r="E92" i="16"/>
  <c r="E94" i="16"/>
  <c r="E95" i="16"/>
  <c r="E96" i="16"/>
  <c r="E97" i="16"/>
  <c r="E98" i="16"/>
  <c r="E99" i="16"/>
  <c r="E100" i="16"/>
  <c r="E101" i="16"/>
  <c r="E102" i="16"/>
  <c r="E103" i="16"/>
  <c r="E104" i="16"/>
  <c r="E105" i="16"/>
  <c r="E107" i="16"/>
  <c r="E108" i="16"/>
  <c r="E109" i="16"/>
  <c r="E110" i="16"/>
  <c r="E111" i="16"/>
  <c r="E112" i="16"/>
  <c r="E113" i="16"/>
  <c r="E115" i="16"/>
  <c r="E116" i="16"/>
  <c r="E117" i="16"/>
  <c r="E118" i="16"/>
  <c r="E119" i="16"/>
  <c r="E120" i="16"/>
  <c r="E122" i="16"/>
  <c r="E123" i="16"/>
  <c r="E124" i="16"/>
  <c r="E125" i="16"/>
  <c r="E126" i="16"/>
  <c r="E127" i="16"/>
  <c r="E128" i="16"/>
  <c r="E129" i="16"/>
  <c r="E130" i="16"/>
  <c r="E132" i="16"/>
  <c r="E133" i="16"/>
  <c r="E134" i="16"/>
  <c r="E135" i="16"/>
  <c r="E136" i="16"/>
  <c r="E138" i="16"/>
  <c r="E139" i="16"/>
  <c r="E140" i="16"/>
  <c r="E141" i="16"/>
  <c r="E142" i="16"/>
  <c r="E143" i="16"/>
  <c r="E144" i="16"/>
  <c r="E145" i="16"/>
  <c r="E146" i="16"/>
  <c r="E147" i="16"/>
  <c r="E148" i="16"/>
  <c r="E7" i="16"/>
  <c r="D8" i="16"/>
  <c r="D9" i="16"/>
  <c r="D10" i="16"/>
  <c r="D12" i="16"/>
  <c r="D13" i="16"/>
  <c r="D14" i="16"/>
  <c r="D15" i="16"/>
  <c r="D16" i="16"/>
  <c r="D17" i="16"/>
  <c r="D18" i="16"/>
  <c r="D19" i="16"/>
  <c r="D21" i="16"/>
  <c r="D22" i="16"/>
  <c r="D23" i="16"/>
  <c r="D25" i="16"/>
  <c r="D26" i="16"/>
  <c r="D27" i="16"/>
  <c r="D28" i="16"/>
  <c r="D29" i="16"/>
  <c r="D30" i="16"/>
  <c r="D31" i="16"/>
  <c r="D32" i="16"/>
  <c r="D34" i="16"/>
  <c r="D35" i="16"/>
  <c r="D37" i="16"/>
  <c r="D38" i="16"/>
  <c r="D39" i="16"/>
  <c r="D41" i="16"/>
  <c r="D42" i="16"/>
  <c r="D43" i="16"/>
  <c r="D44" i="16"/>
  <c r="D45" i="16"/>
  <c r="D46" i="16"/>
  <c r="D47" i="16"/>
  <c r="D48" i="16"/>
  <c r="D49" i="16"/>
  <c r="D50" i="16"/>
  <c r="D51" i="16"/>
  <c r="D52" i="16"/>
  <c r="D53" i="16"/>
  <c r="D54" i="16"/>
  <c r="D55" i="16"/>
  <c r="D56" i="16"/>
  <c r="D57" i="16"/>
  <c r="D58" i="16"/>
  <c r="D59" i="16"/>
  <c r="D60" i="16"/>
  <c r="D62" i="16"/>
  <c r="D63" i="16"/>
  <c r="D64" i="16"/>
  <c r="D65" i="16"/>
  <c r="D66" i="16"/>
  <c r="D67" i="16"/>
  <c r="D68" i="16"/>
  <c r="D69" i="16"/>
  <c r="D70" i="16"/>
  <c r="D71" i="16"/>
  <c r="D72" i="16"/>
  <c r="D74" i="16"/>
  <c r="D75" i="16"/>
  <c r="D76" i="16"/>
  <c r="D77" i="16"/>
  <c r="D78" i="16"/>
  <c r="D80" i="16"/>
  <c r="D81" i="16"/>
  <c r="D82" i="16"/>
  <c r="D83" i="16"/>
  <c r="D84" i="16"/>
  <c r="D85" i="16"/>
  <c r="D86" i="16"/>
  <c r="D87" i="16"/>
  <c r="D88" i="16"/>
  <c r="D89" i="16"/>
  <c r="D91" i="16"/>
  <c r="D92" i="16"/>
  <c r="D94" i="16"/>
  <c r="D95" i="16"/>
  <c r="D96" i="16"/>
  <c r="D97" i="16"/>
  <c r="D98" i="16"/>
  <c r="D99" i="16"/>
  <c r="D100" i="16"/>
  <c r="D101" i="16"/>
  <c r="D102" i="16"/>
  <c r="D103" i="16"/>
  <c r="D104" i="16"/>
  <c r="D105" i="16"/>
  <c r="D107" i="16"/>
  <c r="D108" i="16"/>
  <c r="D109" i="16"/>
  <c r="D110" i="16"/>
  <c r="D111" i="16"/>
  <c r="D112" i="16"/>
  <c r="D113" i="16"/>
  <c r="D115" i="16"/>
  <c r="D116" i="16"/>
  <c r="D117" i="16"/>
  <c r="D118" i="16"/>
  <c r="D119" i="16"/>
  <c r="D120" i="16"/>
  <c r="D122" i="16"/>
  <c r="D123" i="16"/>
  <c r="D124" i="16"/>
  <c r="D125" i="16"/>
  <c r="D126" i="16"/>
  <c r="D127" i="16"/>
  <c r="D128" i="16"/>
  <c r="D129" i="16"/>
  <c r="D130" i="16"/>
  <c r="D132" i="16"/>
  <c r="D133" i="16"/>
  <c r="D134" i="16"/>
  <c r="D135" i="16"/>
  <c r="D136" i="16"/>
  <c r="D138" i="16"/>
  <c r="D139" i="16"/>
  <c r="D140" i="16"/>
  <c r="D141" i="16"/>
  <c r="D142" i="16"/>
  <c r="D143" i="16"/>
  <c r="D144" i="16"/>
  <c r="D145" i="16"/>
  <c r="D146" i="16"/>
  <c r="D147" i="16"/>
  <c r="D148" i="16"/>
  <c r="D7" i="16"/>
  <c r="E4" i="16"/>
  <c r="D4" i="16"/>
  <c r="AH7" i="18"/>
  <c r="M7" i="18"/>
  <c r="T7" i="4"/>
  <c r="M7" i="4"/>
  <c r="L7" i="4"/>
  <c r="AA8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7" i="1"/>
  <c r="AA5" i="1"/>
  <c r="J7" i="1"/>
  <c r="O8" i="1"/>
  <c r="O9" i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O141" i="1"/>
  <c r="O142" i="1"/>
  <c r="O143" i="1"/>
  <c r="O144" i="1"/>
  <c r="O145" i="1"/>
  <c r="O146" i="1"/>
  <c r="O147" i="1"/>
  <c r="O148" i="1"/>
  <c r="O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E10" i="26" l="1"/>
  <c r="E12" i="26"/>
  <c r="E13" i="26"/>
  <c r="E14" i="26"/>
  <c r="E15" i="26"/>
  <c r="E16" i="26"/>
  <c r="E17" i="26"/>
  <c r="E18" i="26"/>
  <c r="E19" i="26"/>
  <c r="E21" i="26"/>
  <c r="E22" i="26"/>
  <c r="E23" i="26"/>
  <c r="E25" i="26"/>
  <c r="E26" i="26"/>
  <c r="E27" i="26"/>
  <c r="E28" i="26"/>
  <c r="E29" i="26"/>
  <c r="E30" i="26"/>
  <c r="E31" i="26"/>
  <c r="E32" i="26"/>
  <c r="E33" i="26"/>
  <c r="E34" i="26"/>
  <c r="E35" i="26"/>
  <c r="E37" i="26"/>
  <c r="E38" i="26"/>
  <c r="E39" i="26"/>
  <c r="E41" i="26"/>
  <c r="E42" i="26"/>
  <c r="E43" i="26"/>
  <c r="E44" i="26"/>
  <c r="E45" i="26"/>
  <c r="E46" i="26"/>
  <c r="E47" i="26"/>
  <c r="E48" i="26"/>
  <c r="E49" i="26"/>
  <c r="E50" i="26"/>
  <c r="E51" i="26"/>
  <c r="E52" i="26"/>
  <c r="E53" i="26"/>
  <c r="E54" i="26"/>
  <c r="E55" i="26"/>
  <c r="E56" i="26"/>
  <c r="E57" i="26"/>
  <c r="E58" i="26"/>
  <c r="E59" i="26"/>
  <c r="E60" i="26"/>
  <c r="E62" i="26"/>
  <c r="E63" i="26"/>
  <c r="E64" i="26"/>
  <c r="E65" i="26"/>
  <c r="E66" i="26"/>
  <c r="E67" i="26"/>
  <c r="E68" i="26"/>
  <c r="E69" i="26"/>
  <c r="E70" i="26"/>
  <c r="E71" i="26"/>
  <c r="E72" i="26"/>
  <c r="E74" i="26"/>
  <c r="E75" i="26"/>
  <c r="E76" i="26"/>
  <c r="E77" i="26"/>
  <c r="E78" i="26"/>
  <c r="E80" i="26"/>
  <c r="E81" i="26"/>
  <c r="E82" i="26"/>
  <c r="E83" i="26"/>
  <c r="E84" i="26"/>
  <c r="E85" i="26"/>
  <c r="E86" i="26"/>
  <c r="E87" i="26"/>
  <c r="E88" i="26"/>
  <c r="E89" i="26"/>
  <c r="E91" i="26"/>
  <c r="E92" i="26"/>
  <c r="E94" i="26"/>
  <c r="E95" i="26"/>
  <c r="E96" i="26"/>
  <c r="E97" i="26"/>
  <c r="E98" i="26"/>
  <c r="E99" i="26"/>
  <c r="E100" i="26"/>
  <c r="E101" i="26"/>
  <c r="E102" i="26"/>
  <c r="E104" i="26"/>
  <c r="E105" i="26"/>
  <c r="E107" i="26"/>
  <c r="E108" i="26"/>
  <c r="E109" i="26"/>
  <c r="E110" i="26"/>
  <c r="E111" i="26"/>
  <c r="E112" i="26"/>
  <c r="E113" i="26"/>
  <c r="E115" i="26"/>
  <c r="E116" i="26"/>
  <c r="E117" i="26"/>
  <c r="E118" i="26"/>
  <c r="E119" i="26"/>
  <c r="E120" i="26"/>
  <c r="E122" i="26"/>
  <c r="E123" i="26"/>
  <c r="E124" i="26"/>
  <c r="E125" i="26"/>
  <c r="E126" i="26"/>
  <c r="E127" i="26"/>
  <c r="E128" i="26"/>
  <c r="E129" i="26"/>
  <c r="E130" i="26"/>
  <c r="E132" i="26"/>
  <c r="E133" i="26"/>
  <c r="E134" i="26"/>
  <c r="E135" i="26"/>
  <c r="E136" i="26"/>
  <c r="E138" i="26"/>
  <c r="E139" i="26"/>
  <c r="E140" i="26"/>
  <c r="E141" i="26"/>
  <c r="E142" i="26"/>
  <c r="E143" i="26"/>
  <c r="E144" i="26"/>
  <c r="E145" i="26"/>
  <c r="E146" i="26"/>
  <c r="E147" i="26"/>
  <c r="E148" i="26"/>
  <c r="E7" i="26"/>
  <c r="E4" i="26"/>
  <c r="D4" i="26"/>
  <c r="D10" i="26"/>
  <c r="D12" i="26"/>
  <c r="D13" i="26"/>
  <c r="D14" i="26"/>
  <c r="D15" i="26"/>
  <c r="D16" i="26"/>
  <c r="D17" i="26"/>
  <c r="D18" i="26"/>
  <c r="D19" i="26"/>
  <c r="D21" i="26"/>
  <c r="D22" i="26"/>
  <c r="D23" i="26"/>
  <c r="D25" i="26"/>
  <c r="D26" i="26"/>
  <c r="D27" i="26"/>
  <c r="D28" i="26"/>
  <c r="D29" i="26"/>
  <c r="D30" i="26"/>
  <c r="D31" i="26"/>
  <c r="D32" i="26"/>
  <c r="D33" i="26"/>
  <c r="D34" i="26"/>
  <c r="D35" i="26"/>
  <c r="D37" i="26"/>
  <c r="D38" i="26"/>
  <c r="D39" i="26"/>
  <c r="D41" i="26"/>
  <c r="D42" i="26"/>
  <c r="D43" i="26"/>
  <c r="D44" i="26"/>
  <c r="D45" i="26"/>
  <c r="D46" i="26"/>
  <c r="D47" i="26"/>
  <c r="D48" i="26"/>
  <c r="D49" i="26"/>
  <c r="D50" i="26"/>
  <c r="D51" i="26"/>
  <c r="D52" i="26"/>
  <c r="D53" i="26"/>
  <c r="D54" i="26"/>
  <c r="D55" i="26"/>
  <c r="D56" i="26"/>
  <c r="D57" i="26"/>
  <c r="D58" i="26"/>
  <c r="D59" i="26"/>
  <c r="D60" i="26"/>
  <c r="D62" i="26"/>
  <c r="D63" i="26"/>
  <c r="D64" i="26"/>
  <c r="D65" i="26"/>
  <c r="D66" i="26"/>
  <c r="D67" i="26"/>
  <c r="D68" i="26"/>
  <c r="D69" i="26"/>
  <c r="D70" i="26"/>
  <c r="D71" i="26"/>
  <c r="D72" i="26"/>
  <c r="D74" i="26"/>
  <c r="D75" i="26"/>
  <c r="D76" i="26"/>
  <c r="D77" i="26"/>
  <c r="D78" i="26"/>
  <c r="D80" i="26"/>
  <c r="D81" i="26"/>
  <c r="D82" i="26"/>
  <c r="D83" i="26"/>
  <c r="D84" i="26"/>
  <c r="D85" i="26"/>
  <c r="D86" i="26"/>
  <c r="D87" i="26"/>
  <c r="D88" i="26"/>
  <c r="D89" i="26"/>
  <c r="D90" i="26"/>
  <c r="D91" i="26"/>
  <c r="D92" i="26"/>
  <c r="D94" i="26"/>
  <c r="D95" i="26"/>
  <c r="D96" i="26"/>
  <c r="D97" i="26"/>
  <c r="D98" i="26"/>
  <c r="D99" i="26"/>
  <c r="D100" i="26"/>
  <c r="D101" i="26"/>
  <c r="D102" i="26"/>
  <c r="D104" i="26"/>
  <c r="D105" i="26"/>
  <c r="D107" i="26"/>
  <c r="D108" i="26"/>
  <c r="D109" i="26"/>
  <c r="D110" i="26"/>
  <c r="D111" i="26"/>
  <c r="D112" i="26"/>
  <c r="D113" i="26"/>
  <c r="D115" i="26"/>
  <c r="D116" i="26"/>
  <c r="D117" i="26"/>
  <c r="D118" i="26"/>
  <c r="D119" i="26"/>
  <c r="D120" i="26"/>
  <c r="D122" i="26"/>
  <c r="D123" i="26"/>
  <c r="D124" i="26"/>
  <c r="D125" i="26"/>
  <c r="D126" i="26"/>
  <c r="D127" i="26"/>
  <c r="D128" i="26"/>
  <c r="D129" i="26"/>
  <c r="D130" i="26"/>
  <c r="D132" i="26"/>
  <c r="D133" i="26"/>
  <c r="D134" i="26"/>
  <c r="D135" i="26"/>
  <c r="D136" i="26"/>
  <c r="D138" i="26"/>
  <c r="D139" i="26"/>
  <c r="D140" i="26"/>
  <c r="D141" i="26"/>
  <c r="D142" i="26"/>
  <c r="D143" i="26"/>
  <c r="D144" i="26"/>
  <c r="D145" i="26"/>
  <c r="D146" i="26"/>
  <c r="D147" i="26"/>
  <c r="D148" i="26"/>
  <c r="D7" i="26"/>
  <c r="O124" i="24"/>
  <c r="O57" i="24"/>
  <c r="G57" i="24"/>
  <c r="G124" i="24"/>
  <c r="L124" i="24" s="1"/>
  <c r="L8" i="24"/>
  <c r="L9" i="24"/>
  <c r="L10" i="24"/>
  <c r="L11" i="24"/>
  <c r="L12" i="24"/>
  <c r="L13" i="24"/>
  <c r="L14" i="24"/>
  <c r="L15" i="24"/>
  <c r="L16" i="24"/>
  <c r="L17" i="24"/>
  <c r="L18" i="24"/>
  <c r="L19" i="24"/>
  <c r="L20" i="24"/>
  <c r="L21" i="24"/>
  <c r="L22" i="24"/>
  <c r="L23" i="24"/>
  <c r="L24" i="24"/>
  <c r="L25" i="24"/>
  <c r="L26" i="24"/>
  <c r="L27" i="24"/>
  <c r="L28" i="24"/>
  <c r="L29" i="24"/>
  <c r="L30" i="24"/>
  <c r="L31" i="24"/>
  <c r="L32" i="24"/>
  <c r="L33" i="24"/>
  <c r="L34" i="24"/>
  <c r="L35" i="24"/>
  <c r="L36" i="24"/>
  <c r="L37" i="24"/>
  <c r="L38" i="24"/>
  <c r="L39" i="24"/>
  <c r="L40" i="24"/>
  <c r="L41" i="24"/>
  <c r="L42" i="24"/>
  <c r="L43" i="24"/>
  <c r="L44" i="24"/>
  <c r="L45" i="24"/>
  <c r="L46" i="24"/>
  <c r="L47" i="24"/>
  <c r="L48" i="24"/>
  <c r="L49" i="24"/>
  <c r="L50" i="24"/>
  <c r="L51" i="24"/>
  <c r="L52" i="24"/>
  <c r="L53" i="24"/>
  <c r="L54" i="24"/>
  <c r="L55" i="24"/>
  <c r="L56" i="24"/>
  <c r="L57" i="24"/>
  <c r="L58" i="24"/>
  <c r="L59" i="24"/>
  <c r="L60" i="24"/>
  <c r="L61" i="24"/>
  <c r="L62" i="24"/>
  <c r="L63" i="24"/>
  <c r="L64" i="24"/>
  <c r="L65" i="24"/>
  <c r="L66" i="24"/>
  <c r="L67" i="24"/>
  <c r="L68" i="24"/>
  <c r="L69" i="24"/>
  <c r="L70" i="24"/>
  <c r="L71" i="24"/>
  <c r="L72" i="24"/>
  <c r="L73" i="24"/>
  <c r="L74" i="24"/>
  <c r="L75" i="24"/>
  <c r="L76" i="24"/>
  <c r="L77" i="24"/>
  <c r="L78" i="24"/>
  <c r="L79" i="24"/>
  <c r="L80" i="24"/>
  <c r="L81" i="24"/>
  <c r="L82" i="24"/>
  <c r="L83" i="24"/>
  <c r="L84" i="24"/>
  <c r="L85" i="24"/>
  <c r="L86" i="24"/>
  <c r="L87" i="24"/>
  <c r="L88" i="24"/>
  <c r="L89" i="24"/>
  <c r="L90" i="24"/>
  <c r="L91" i="24"/>
  <c r="L92" i="24"/>
  <c r="L93" i="24"/>
  <c r="L94" i="24"/>
  <c r="L95" i="24"/>
  <c r="L96" i="24"/>
  <c r="L97" i="24"/>
  <c r="L98" i="24"/>
  <c r="L99" i="24"/>
  <c r="L100" i="24"/>
  <c r="L101" i="24"/>
  <c r="L102" i="24"/>
  <c r="L103" i="24"/>
  <c r="L104" i="24"/>
  <c r="L105" i="24"/>
  <c r="L106" i="24"/>
  <c r="L107" i="24"/>
  <c r="L108" i="24"/>
  <c r="L109" i="24"/>
  <c r="L110" i="24"/>
  <c r="L111" i="24"/>
  <c r="L112" i="24"/>
  <c r="L113" i="24"/>
  <c r="L114" i="24"/>
  <c r="L115" i="24"/>
  <c r="L116" i="24"/>
  <c r="L117" i="24"/>
  <c r="L118" i="24"/>
  <c r="L119" i="24"/>
  <c r="L120" i="24"/>
  <c r="L121" i="24"/>
  <c r="L122" i="24"/>
  <c r="L123" i="24"/>
  <c r="L125" i="24"/>
  <c r="L126" i="24"/>
  <c r="L127" i="24"/>
  <c r="L128" i="24"/>
  <c r="L129" i="24"/>
  <c r="L130" i="24"/>
  <c r="L131" i="24"/>
  <c r="L132" i="24"/>
  <c r="L133" i="24"/>
  <c r="L134" i="24"/>
  <c r="L135" i="24"/>
  <c r="L136" i="24"/>
  <c r="L137" i="24"/>
  <c r="L138" i="24"/>
  <c r="L139" i="24"/>
  <c r="L140" i="24"/>
  <c r="L141" i="24"/>
  <c r="L142" i="24"/>
  <c r="L143" i="24"/>
  <c r="L144" i="24"/>
  <c r="L145" i="24"/>
  <c r="L146" i="24"/>
  <c r="L147" i="24"/>
  <c r="L148" i="24"/>
  <c r="L7" i="24"/>
  <c r="N56" i="23"/>
  <c r="P8" i="23"/>
  <c r="P9" i="23"/>
  <c r="P10" i="23"/>
  <c r="P11" i="23"/>
  <c r="P12" i="23"/>
  <c r="P13" i="23"/>
  <c r="P14" i="23"/>
  <c r="P15" i="23"/>
  <c r="P16" i="23"/>
  <c r="P17" i="23"/>
  <c r="P18" i="23"/>
  <c r="P19" i="23"/>
  <c r="P20" i="23"/>
  <c r="P21" i="23"/>
  <c r="P22" i="23"/>
  <c r="P23" i="23"/>
  <c r="P24" i="23"/>
  <c r="P25" i="23"/>
  <c r="P26" i="23"/>
  <c r="P27" i="23"/>
  <c r="P28" i="23"/>
  <c r="P29" i="23"/>
  <c r="P30" i="23"/>
  <c r="P31" i="23"/>
  <c r="P32" i="23"/>
  <c r="P33" i="23"/>
  <c r="P34" i="23"/>
  <c r="P35" i="23"/>
  <c r="P36" i="23"/>
  <c r="P37" i="23"/>
  <c r="P38" i="23"/>
  <c r="P39" i="23"/>
  <c r="P40" i="23"/>
  <c r="P41" i="23"/>
  <c r="P42" i="23"/>
  <c r="P43" i="23"/>
  <c r="P44" i="23"/>
  <c r="P45" i="23"/>
  <c r="P46" i="23"/>
  <c r="P47" i="23"/>
  <c r="P48" i="23"/>
  <c r="P49" i="23"/>
  <c r="P50" i="23"/>
  <c r="P51" i="23"/>
  <c r="P52" i="23"/>
  <c r="P53" i="23"/>
  <c r="P54" i="23"/>
  <c r="P55" i="23"/>
  <c r="P56" i="23"/>
  <c r="P57" i="23"/>
  <c r="P58" i="23"/>
  <c r="P59" i="23"/>
  <c r="P60" i="23"/>
  <c r="P61" i="23"/>
  <c r="P62" i="23"/>
  <c r="P63" i="23"/>
  <c r="P64" i="23"/>
  <c r="P65" i="23"/>
  <c r="P66" i="23"/>
  <c r="P67" i="23"/>
  <c r="P68" i="23"/>
  <c r="P69" i="23"/>
  <c r="P70" i="23"/>
  <c r="P71" i="23"/>
  <c r="P72" i="23"/>
  <c r="P73" i="23"/>
  <c r="P74" i="23"/>
  <c r="P75" i="23"/>
  <c r="P76" i="23"/>
  <c r="P77" i="23"/>
  <c r="P78" i="23"/>
  <c r="P79" i="23"/>
  <c r="P80" i="23"/>
  <c r="P81" i="23"/>
  <c r="P82" i="23"/>
  <c r="P83" i="23"/>
  <c r="P84" i="23"/>
  <c r="P85" i="23"/>
  <c r="P86" i="23"/>
  <c r="P87" i="23"/>
  <c r="P88" i="23"/>
  <c r="P89" i="23"/>
  <c r="P90" i="23"/>
  <c r="P91" i="23"/>
  <c r="P92" i="23"/>
  <c r="P93" i="23"/>
  <c r="P94" i="23"/>
  <c r="P95" i="23"/>
  <c r="P96" i="23"/>
  <c r="P97" i="23"/>
  <c r="P98" i="23"/>
  <c r="P99" i="23"/>
  <c r="P100" i="23"/>
  <c r="P101" i="23"/>
  <c r="P102" i="23"/>
  <c r="P103" i="23"/>
  <c r="P104" i="23"/>
  <c r="P105" i="23"/>
  <c r="P106" i="23"/>
  <c r="P107" i="23"/>
  <c r="P108" i="23"/>
  <c r="P109" i="23"/>
  <c r="P110" i="23"/>
  <c r="P111" i="23"/>
  <c r="P112" i="23"/>
  <c r="P113" i="23"/>
  <c r="P114" i="23"/>
  <c r="P115" i="23"/>
  <c r="P116" i="23"/>
  <c r="P117" i="23"/>
  <c r="P118" i="23"/>
  <c r="P119" i="23"/>
  <c r="P120" i="23"/>
  <c r="P121" i="23"/>
  <c r="P122" i="23"/>
  <c r="P123" i="23"/>
  <c r="P124" i="23"/>
  <c r="P125" i="23"/>
  <c r="P126" i="23"/>
  <c r="P127" i="23"/>
  <c r="P128" i="23"/>
  <c r="P129" i="23"/>
  <c r="P130" i="23"/>
  <c r="P131" i="23"/>
  <c r="P132" i="23"/>
  <c r="P133" i="23"/>
  <c r="P134" i="23"/>
  <c r="P135" i="23"/>
  <c r="P136" i="23"/>
  <c r="P137" i="23"/>
  <c r="P138" i="23"/>
  <c r="P139" i="23"/>
  <c r="P140" i="23"/>
  <c r="P141" i="23"/>
  <c r="P142" i="23"/>
  <c r="P143" i="23"/>
  <c r="P144" i="23"/>
  <c r="P145" i="23"/>
  <c r="P146" i="23"/>
  <c r="P147" i="23"/>
  <c r="P148" i="23"/>
  <c r="P7" i="23"/>
  <c r="I56" i="23"/>
  <c r="AC5" i="22"/>
  <c r="T8" i="22"/>
  <c r="T9" i="22"/>
  <c r="T10" i="22"/>
  <c r="T11" i="22"/>
  <c r="T12" i="22"/>
  <c r="T13" i="22"/>
  <c r="T14" i="22"/>
  <c r="T15" i="22"/>
  <c r="T16" i="22"/>
  <c r="T17" i="22"/>
  <c r="T18" i="22"/>
  <c r="T19" i="22"/>
  <c r="T20" i="22"/>
  <c r="T21" i="22"/>
  <c r="T22" i="22"/>
  <c r="T23" i="22"/>
  <c r="T24" i="22"/>
  <c r="T25" i="22"/>
  <c r="T26" i="22"/>
  <c r="T27" i="22"/>
  <c r="T28" i="22"/>
  <c r="T29" i="22"/>
  <c r="T30" i="22"/>
  <c r="T31" i="22"/>
  <c r="T32" i="22"/>
  <c r="T33" i="22"/>
  <c r="T34" i="22"/>
  <c r="T35" i="22"/>
  <c r="T36" i="22"/>
  <c r="T37" i="22"/>
  <c r="T38" i="22"/>
  <c r="T39" i="22"/>
  <c r="T40" i="22"/>
  <c r="T41" i="22"/>
  <c r="T42" i="22"/>
  <c r="T43" i="22"/>
  <c r="T44" i="22"/>
  <c r="T45" i="22"/>
  <c r="T46" i="22"/>
  <c r="T47" i="22"/>
  <c r="T48" i="22"/>
  <c r="T49" i="22"/>
  <c r="T50" i="22"/>
  <c r="T51" i="22"/>
  <c r="T52" i="22"/>
  <c r="T53" i="22"/>
  <c r="T54" i="22"/>
  <c r="T55" i="22"/>
  <c r="T56" i="22"/>
  <c r="T57" i="22"/>
  <c r="T58" i="22"/>
  <c r="T59" i="22"/>
  <c r="T60" i="22"/>
  <c r="T61" i="22"/>
  <c r="T62" i="22"/>
  <c r="T63" i="22"/>
  <c r="T64" i="22"/>
  <c r="T65" i="22"/>
  <c r="T66" i="22"/>
  <c r="T67" i="22"/>
  <c r="T68" i="22"/>
  <c r="T69" i="22"/>
  <c r="T70" i="22"/>
  <c r="T71" i="22"/>
  <c r="T72" i="22"/>
  <c r="T73" i="22"/>
  <c r="T74" i="22"/>
  <c r="T75" i="22"/>
  <c r="T76" i="22"/>
  <c r="T77" i="22"/>
  <c r="T78" i="22"/>
  <c r="T79" i="22"/>
  <c r="T80" i="22"/>
  <c r="T81" i="22"/>
  <c r="T82" i="22"/>
  <c r="T83" i="22"/>
  <c r="T84" i="22"/>
  <c r="T85" i="22"/>
  <c r="T86" i="22"/>
  <c r="T87" i="22"/>
  <c r="T88" i="22"/>
  <c r="T89" i="22"/>
  <c r="T90" i="22"/>
  <c r="T91" i="22"/>
  <c r="T92" i="22"/>
  <c r="T93" i="22"/>
  <c r="T94" i="22"/>
  <c r="T95" i="22"/>
  <c r="T96" i="22"/>
  <c r="T97" i="22"/>
  <c r="T98" i="22"/>
  <c r="T99" i="22"/>
  <c r="T100" i="22"/>
  <c r="T101" i="22"/>
  <c r="T102" i="22"/>
  <c r="T103" i="22"/>
  <c r="T104" i="22"/>
  <c r="T105" i="22"/>
  <c r="T106" i="22"/>
  <c r="T107" i="22"/>
  <c r="T108" i="22"/>
  <c r="T109" i="22"/>
  <c r="T110" i="22"/>
  <c r="T111" i="22"/>
  <c r="T112" i="22"/>
  <c r="T113" i="22"/>
  <c r="T114" i="22"/>
  <c r="T115" i="22"/>
  <c r="T116" i="22"/>
  <c r="T117" i="22"/>
  <c r="T118" i="22"/>
  <c r="T119" i="22"/>
  <c r="T120" i="22"/>
  <c r="T121" i="22"/>
  <c r="T122" i="22"/>
  <c r="T123" i="22"/>
  <c r="T124" i="22"/>
  <c r="T125" i="22"/>
  <c r="T126" i="22"/>
  <c r="T127" i="22"/>
  <c r="T128" i="22"/>
  <c r="T129" i="22"/>
  <c r="T130" i="22"/>
  <c r="T131" i="22"/>
  <c r="T132" i="22"/>
  <c r="T133" i="22"/>
  <c r="T134" i="22"/>
  <c r="T135" i="22"/>
  <c r="T136" i="22"/>
  <c r="T137" i="22"/>
  <c r="T138" i="22"/>
  <c r="T139" i="22"/>
  <c r="T140" i="22"/>
  <c r="T141" i="22"/>
  <c r="T142" i="22"/>
  <c r="T143" i="22"/>
  <c r="T144" i="22"/>
  <c r="T145" i="22"/>
  <c r="T146" i="22"/>
  <c r="T147" i="22"/>
  <c r="T148" i="22"/>
  <c r="M8" i="22" l="1"/>
  <c r="M9" i="22"/>
  <c r="M10" i="22"/>
  <c r="M11" i="22"/>
  <c r="M12" i="22"/>
  <c r="M13" i="22"/>
  <c r="M14" i="22"/>
  <c r="M15" i="22"/>
  <c r="M16" i="22"/>
  <c r="M17" i="22"/>
  <c r="M18" i="22"/>
  <c r="M19" i="22"/>
  <c r="M20" i="22"/>
  <c r="M21" i="22"/>
  <c r="M22" i="22"/>
  <c r="M23" i="22"/>
  <c r="M24" i="22"/>
  <c r="M25" i="22"/>
  <c r="M26" i="22"/>
  <c r="M27" i="22"/>
  <c r="M28" i="22"/>
  <c r="M29" i="22"/>
  <c r="M30" i="22"/>
  <c r="M31" i="22"/>
  <c r="M32" i="22"/>
  <c r="M33" i="22"/>
  <c r="M34" i="22"/>
  <c r="M35" i="22"/>
  <c r="M36" i="22"/>
  <c r="M37" i="22"/>
  <c r="M38" i="22"/>
  <c r="M39" i="22"/>
  <c r="M40" i="22"/>
  <c r="M41" i="22"/>
  <c r="M42" i="22"/>
  <c r="M43" i="22"/>
  <c r="M44" i="22"/>
  <c r="M45" i="22"/>
  <c r="M46" i="22"/>
  <c r="M47" i="22"/>
  <c r="M48" i="22"/>
  <c r="M49" i="22"/>
  <c r="M50" i="22"/>
  <c r="M51" i="22"/>
  <c r="M52" i="22"/>
  <c r="M53" i="22"/>
  <c r="M54" i="22"/>
  <c r="M55" i="22"/>
  <c r="M56" i="22"/>
  <c r="M57" i="22"/>
  <c r="M58" i="22"/>
  <c r="M59" i="22"/>
  <c r="M60" i="22"/>
  <c r="M61" i="22"/>
  <c r="M62" i="22"/>
  <c r="M63" i="22"/>
  <c r="M64" i="22"/>
  <c r="M65" i="22"/>
  <c r="M66" i="22"/>
  <c r="M67" i="22"/>
  <c r="M68" i="22"/>
  <c r="M69" i="22"/>
  <c r="M70" i="22"/>
  <c r="M71" i="22"/>
  <c r="M72" i="22"/>
  <c r="M73" i="22"/>
  <c r="M74" i="22"/>
  <c r="M75" i="22"/>
  <c r="M76" i="22"/>
  <c r="M77" i="22"/>
  <c r="M78" i="22"/>
  <c r="M79" i="22"/>
  <c r="M80" i="22"/>
  <c r="M81" i="22"/>
  <c r="M82" i="22"/>
  <c r="M83" i="22"/>
  <c r="M84" i="22"/>
  <c r="M85" i="22"/>
  <c r="M86" i="22"/>
  <c r="M87" i="22"/>
  <c r="M88" i="22"/>
  <c r="M89" i="22"/>
  <c r="M90" i="22"/>
  <c r="M91" i="22"/>
  <c r="M92" i="22"/>
  <c r="M93" i="22"/>
  <c r="M94" i="22"/>
  <c r="M95" i="22"/>
  <c r="M96" i="22"/>
  <c r="M97" i="22"/>
  <c r="M98" i="22"/>
  <c r="M99" i="22"/>
  <c r="M100" i="22"/>
  <c r="M101" i="22"/>
  <c r="M102" i="22"/>
  <c r="M103" i="22"/>
  <c r="M104" i="22"/>
  <c r="M105" i="22"/>
  <c r="M106" i="22"/>
  <c r="M107" i="22"/>
  <c r="M108" i="22"/>
  <c r="M109" i="22"/>
  <c r="M110" i="22"/>
  <c r="M111" i="22"/>
  <c r="M112" i="22"/>
  <c r="M113" i="22"/>
  <c r="M114" i="22"/>
  <c r="M115" i="22"/>
  <c r="M116" i="22"/>
  <c r="M117" i="22"/>
  <c r="M118" i="22"/>
  <c r="M119" i="22"/>
  <c r="M120" i="22"/>
  <c r="M121" i="22"/>
  <c r="M122" i="22"/>
  <c r="M123" i="22"/>
  <c r="M124" i="22"/>
  <c r="M125" i="22"/>
  <c r="M126" i="22"/>
  <c r="M127" i="22"/>
  <c r="M128" i="22"/>
  <c r="M129" i="22"/>
  <c r="M130" i="22"/>
  <c r="M131" i="22"/>
  <c r="M132" i="22"/>
  <c r="M133" i="22"/>
  <c r="M134" i="22"/>
  <c r="M135" i="22"/>
  <c r="M136" i="22"/>
  <c r="M137" i="22"/>
  <c r="M138" i="22"/>
  <c r="M139" i="22"/>
  <c r="M140" i="22"/>
  <c r="M141" i="22"/>
  <c r="M142" i="22"/>
  <c r="M143" i="22"/>
  <c r="M144" i="22"/>
  <c r="M145" i="22"/>
  <c r="M146" i="22"/>
  <c r="M147" i="22"/>
  <c r="M148" i="22"/>
  <c r="K8" i="21" l="1"/>
  <c r="K9" i="21"/>
  <c r="K10" i="21"/>
  <c r="K11" i="21"/>
  <c r="K12" i="21"/>
  <c r="K13" i="21"/>
  <c r="K14" i="21"/>
  <c r="K15" i="21"/>
  <c r="K16" i="21"/>
  <c r="K17" i="21"/>
  <c r="K18" i="21"/>
  <c r="K19" i="21"/>
  <c r="K20" i="21"/>
  <c r="K21" i="21"/>
  <c r="K22" i="21"/>
  <c r="K23" i="21"/>
  <c r="K24" i="21"/>
  <c r="K25" i="21"/>
  <c r="K26" i="21"/>
  <c r="K27" i="21"/>
  <c r="K28" i="21"/>
  <c r="K29" i="21"/>
  <c r="K30" i="21"/>
  <c r="K31" i="21"/>
  <c r="K32" i="21"/>
  <c r="K33" i="21"/>
  <c r="K34" i="21"/>
  <c r="K35" i="21"/>
  <c r="K36" i="21"/>
  <c r="K37" i="21"/>
  <c r="K38" i="21"/>
  <c r="K39" i="21"/>
  <c r="K40" i="21"/>
  <c r="K41" i="21"/>
  <c r="K42" i="21"/>
  <c r="K43" i="21"/>
  <c r="K44" i="21"/>
  <c r="K45" i="21"/>
  <c r="K46" i="21"/>
  <c r="K47" i="21"/>
  <c r="K48" i="21"/>
  <c r="K49" i="21"/>
  <c r="K50" i="21"/>
  <c r="K51" i="21"/>
  <c r="K52" i="21"/>
  <c r="K53" i="21"/>
  <c r="K54" i="21"/>
  <c r="K55" i="21"/>
  <c r="K56" i="21"/>
  <c r="K57" i="21"/>
  <c r="K58" i="21"/>
  <c r="K59" i="21"/>
  <c r="K60" i="21"/>
  <c r="K61" i="21"/>
  <c r="K62" i="21"/>
  <c r="K63" i="21"/>
  <c r="K64" i="21"/>
  <c r="K65" i="21"/>
  <c r="K66" i="21"/>
  <c r="K67" i="21"/>
  <c r="K68" i="21"/>
  <c r="K69" i="21"/>
  <c r="K70" i="21"/>
  <c r="K71" i="21"/>
  <c r="K72" i="21"/>
  <c r="K73" i="21"/>
  <c r="K74" i="21"/>
  <c r="K75" i="21"/>
  <c r="K76" i="21"/>
  <c r="K77" i="21"/>
  <c r="K78" i="21"/>
  <c r="K79" i="21"/>
  <c r="K80" i="21"/>
  <c r="K81" i="21"/>
  <c r="K82" i="21"/>
  <c r="K83" i="21"/>
  <c r="K84" i="21"/>
  <c r="K85" i="21"/>
  <c r="K86" i="21"/>
  <c r="K87" i="21"/>
  <c r="K88" i="21"/>
  <c r="K89" i="21"/>
  <c r="K90" i="21"/>
  <c r="K91" i="21"/>
  <c r="K92" i="21"/>
  <c r="K93" i="21"/>
  <c r="K94" i="21"/>
  <c r="K95" i="21"/>
  <c r="K96" i="21"/>
  <c r="K97" i="21"/>
  <c r="K98" i="21"/>
  <c r="K99" i="21"/>
  <c r="K100" i="21"/>
  <c r="K101" i="21"/>
  <c r="K102" i="21"/>
  <c r="K103" i="21"/>
  <c r="K104" i="21"/>
  <c r="K105" i="21"/>
  <c r="K106" i="21"/>
  <c r="K107" i="21"/>
  <c r="K108" i="21"/>
  <c r="K109" i="21"/>
  <c r="K110" i="21"/>
  <c r="K111" i="21"/>
  <c r="K112" i="21"/>
  <c r="K113" i="21"/>
  <c r="K114" i="21"/>
  <c r="K115" i="21"/>
  <c r="K116" i="21"/>
  <c r="K117" i="21"/>
  <c r="K118" i="21"/>
  <c r="K119" i="21"/>
  <c r="K120" i="21"/>
  <c r="K121" i="21"/>
  <c r="K122" i="21"/>
  <c r="K123" i="21"/>
  <c r="K124" i="21"/>
  <c r="K125" i="21"/>
  <c r="K126" i="21"/>
  <c r="K127" i="21"/>
  <c r="K128" i="21"/>
  <c r="K129" i="21"/>
  <c r="K130" i="21"/>
  <c r="K131" i="21"/>
  <c r="K132" i="21"/>
  <c r="K133" i="21"/>
  <c r="K134" i="21"/>
  <c r="K135" i="21"/>
  <c r="K136" i="21"/>
  <c r="K137" i="21"/>
  <c r="K138" i="21"/>
  <c r="K139" i="21"/>
  <c r="K140" i="21"/>
  <c r="K141" i="21"/>
  <c r="K142" i="21"/>
  <c r="K143" i="21"/>
  <c r="K144" i="21"/>
  <c r="K145" i="21"/>
  <c r="K146" i="21"/>
  <c r="K147" i="21"/>
  <c r="K148" i="21"/>
  <c r="K7" i="21"/>
  <c r="P21" i="20"/>
  <c r="H21" i="20"/>
  <c r="AF138" i="19"/>
  <c r="AF5" i="19"/>
  <c r="T7" i="19"/>
  <c r="O21" i="19"/>
  <c r="N57" i="19"/>
  <c r="K7" i="19"/>
  <c r="G57" i="19"/>
  <c r="H57" i="19"/>
  <c r="H21" i="19"/>
  <c r="AH5" i="18"/>
  <c r="Y8" i="18"/>
  <c r="Y9" i="18"/>
  <c r="Y10" i="18"/>
  <c r="Y11" i="18"/>
  <c r="Y12" i="18"/>
  <c r="Y13" i="18"/>
  <c r="Y14" i="18"/>
  <c r="Y15" i="18"/>
  <c r="Y16" i="18"/>
  <c r="Y17" i="18"/>
  <c r="Y18" i="18"/>
  <c r="Y19" i="18"/>
  <c r="Y20" i="18"/>
  <c r="Y21" i="18"/>
  <c r="Y22" i="18"/>
  <c r="Y23" i="18"/>
  <c r="Y24" i="18"/>
  <c r="Y25" i="18"/>
  <c r="Y26" i="18"/>
  <c r="Y27" i="18"/>
  <c r="Y28" i="18"/>
  <c r="Y29" i="18"/>
  <c r="Y30" i="18"/>
  <c r="Y31" i="18"/>
  <c r="Y32" i="18"/>
  <c r="Y33" i="18"/>
  <c r="Y34" i="18"/>
  <c r="Y35" i="18"/>
  <c r="Y36" i="18"/>
  <c r="Y37" i="18"/>
  <c r="Y38" i="18"/>
  <c r="Y39" i="18"/>
  <c r="Y40" i="18"/>
  <c r="Y41" i="18"/>
  <c r="Y42" i="18"/>
  <c r="Y43" i="18"/>
  <c r="Y44" i="18"/>
  <c r="Y45" i="18"/>
  <c r="Y46" i="18"/>
  <c r="Y47" i="18"/>
  <c r="Y48" i="18"/>
  <c r="Y49" i="18"/>
  <c r="Y50" i="18"/>
  <c r="Y51" i="18"/>
  <c r="Y52" i="18"/>
  <c r="Y53" i="18"/>
  <c r="Y54" i="18"/>
  <c r="Y55" i="18"/>
  <c r="Y56" i="18"/>
  <c r="Y57" i="18"/>
  <c r="Y58" i="18"/>
  <c r="Y59" i="18"/>
  <c r="Y60" i="18"/>
  <c r="Y61" i="18"/>
  <c r="Y62" i="18"/>
  <c r="Y63" i="18"/>
  <c r="Y64" i="18"/>
  <c r="Y65" i="18"/>
  <c r="Y66" i="18"/>
  <c r="Y67" i="18"/>
  <c r="Y68" i="18"/>
  <c r="Y69" i="18"/>
  <c r="Y70" i="18"/>
  <c r="Y71" i="18"/>
  <c r="Y72" i="18"/>
  <c r="Y73" i="18"/>
  <c r="Y74" i="18"/>
  <c r="Y75" i="18"/>
  <c r="Y76" i="18"/>
  <c r="Y77" i="18"/>
  <c r="Y78" i="18"/>
  <c r="Y79" i="18"/>
  <c r="Y80" i="18"/>
  <c r="Y81" i="18"/>
  <c r="Y82" i="18"/>
  <c r="Y83" i="18"/>
  <c r="Y84" i="18"/>
  <c r="Y85" i="18"/>
  <c r="Y86" i="18"/>
  <c r="Y87" i="18"/>
  <c r="Y88" i="18"/>
  <c r="Y89" i="18"/>
  <c r="Y90" i="18"/>
  <c r="Y91" i="18"/>
  <c r="Y92" i="18"/>
  <c r="Y93" i="18"/>
  <c r="Y94" i="18"/>
  <c r="Y95" i="18"/>
  <c r="Y96" i="18"/>
  <c r="Y97" i="18"/>
  <c r="Y98" i="18"/>
  <c r="Y99" i="18"/>
  <c r="Y100" i="18"/>
  <c r="Y101" i="18"/>
  <c r="Y102" i="18"/>
  <c r="Y103" i="18"/>
  <c r="Y104" i="18"/>
  <c r="Y105" i="18"/>
  <c r="Y106" i="18"/>
  <c r="Y107" i="18"/>
  <c r="Y108" i="18"/>
  <c r="Y109" i="18"/>
  <c r="Y110" i="18"/>
  <c r="Y111" i="18"/>
  <c r="Y112" i="18"/>
  <c r="Y113" i="18"/>
  <c r="Y114" i="18"/>
  <c r="Y115" i="18"/>
  <c r="Y116" i="18"/>
  <c r="Y117" i="18"/>
  <c r="Y118" i="18"/>
  <c r="Y119" i="18"/>
  <c r="Y120" i="18"/>
  <c r="Y121" i="18"/>
  <c r="Y122" i="18"/>
  <c r="Y123" i="18"/>
  <c r="Y124" i="18"/>
  <c r="Y125" i="18"/>
  <c r="Y126" i="18"/>
  <c r="Y127" i="18"/>
  <c r="Y128" i="18"/>
  <c r="Y129" i="18"/>
  <c r="Y130" i="18"/>
  <c r="Y131" i="18"/>
  <c r="Y132" i="18"/>
  <c r="Y133" i="18"/>
  <c r="Y134" i="18"/>
  <c r="Y135" i="18"/>
  <c r="Y136" i="18"/>
  <c r="Y137" i="18"/>
  <c r="Y138" i="18"/>
  <c r="AH138" i="18" s="1"/>
  <c r="Y139" i="18"/>
  <c r="Y140" i="18"/>
  <c r="Y141" i="18"/>
  <c r="Y142" i="18"/>
  <c r="Y143" i="18"/>
  <c r="Y144" i="18"/>
  <c r="Y145" i="18"/>
  <c r="Y146" i="18"/>
  <c r="Y147" i="18"/>
  <c r="Y148" i="18"/>
  <c r="Y7" i="18"/>
  <c r="O57" i="18"/>
  <c r="O21" i="18"/>
  <c r="L7" i="18"/>
  <c r="G21" i="18"/>
  <c r="G57" i="18"/>
  <c r="AA138" i="5"/>
  <c r="AA5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7" i="5"/>
  <c r="O8" i="5"/>
  <c r="O9" i="5"/>
  <c r="O10" i="5"/>
  <c r="O11" i="5"/>
  <c r="O12" i="5"/>
  <c r="O13" i="5"/>
  <c r="O14" i="5"/>
  <c r="O15" i="5"/>
  <c r="O16" i="5"/>
  <c r="O17" i="5"/>
  <c r="O18" i="5"/>
  <c r="O19" i="5"/>
  <c r="O20" i="5"/>
  <c r="O21" i="5"/>
  <c r="O22" i="5"/>
  <c r="O23" i="5"/>
  <c r="O24" i="5"/>
  <c r="O25" i="5"/>
  <c r="O26" i="5"/>
  <c r="O27" i="5"/>
  <c r="O28" i="5"/>
  <c r="O29" i="5"/>
  <c r="O30" i="5"/>
  <c r="O31" i="5"/>
  <c r="O32" i="5"/>
  <c r="O33" i="5"/>
  <c r="O34" i="5"/>
  <c r="O35" i="5"/>
  <c r="O36" i="5"/>
  <c r="O37" i="5"/>
  <c r="O38" i="5"/>
  <c r="O39" i="5"/>
  <c r="O40" i="5"/>
  <c r="O41" i="5"/>
  <c r="O42" i="5"/>
  <c r="O43" i="5"/>
  <c r="O44" i="5"/>
  <c r="O45" i="5"/>
  <c r="O46" i="5"/>
  <c r="O47" i="5"/>
  <c r="O48" i="5"/>
  <c r="O49" i="5"/>
  <c r="O50" i="5"/>
  <c r="O51" i="5"/>
  <c r="O52" i="5"/>
  <c r="O53" i="5"/>
  <c r="O54" i="5"/>
  <c r="O55" i="5"/>
  <c r="O56" i="5"/>
  <c r="O57" i="5"/>
  <c r="O58" i="5"/>
  <c r="O59" i="5"/>
  <c r="O60" i="5"/>
  <c r="O61" i="5"/>
  <c r="O62" i="5"/>
  <c r="O63" i="5"/>
  <c r="O64" i="5"/>
  <c r="O65" i="5"/>
  <c r="O66" i="5"/>
  <c r="O67" i="5"/>
  <c r="O68" i="5"/>
  <c r="O69" i="5"/>
  <c r="O70" i="5"/>
  <c r="O71" i="5"/>
  <c r="O72" i="5"/>
  <c r="O73" i="5"/>
  <c r="O74" i="5"/>
  <c r="O75" i="5"/>
  <c r="O76" i="5"/>
  <c r="O77" i="5"/>
  <c r="O78" i="5"/>
  <c r="O79" i="5"/>
  <c r="O80" i="5"/>
  <c r="O81" i="5"/>
  <c r="O82" i="5"/>
  <c r="O83" i="5"/>
  <c r="O84" i="5"/>
  <c r="O85" i="5"/>
  <c r="O86" i="5"/>
  <c r="O87" i="5"/>
  <c r="O88" i="5"/>
  <c r="O89" i="5"/>
  <c r="O90" i="5"/>
  <c r="O91" i="5"/>
  <c r="O92" i="5"/>
  <c r="O93" i="5"/>
  <c r="O94" i="5"/>
  <c r="O95" i="5"/>
  <c r="O96" i="5"/>
  <c r="O97" i="5"/>
  <c r="O98" i="5"/>
  <c r="O99" i="5"/>
  <c r="O100" i="5"/>
  <c r="O101" i="5"/>
  <c r="O102" i="5"/>
  <c r="O103" i="5"/>
  <c r="O104" i="5"/>
  <c r="O105" i="5"/>
  <c r="O106" i="5"/>
  <c r="O107" i="5"/>
  <c r="O108" i="5"/>
  <c r="O109" i="5"/>
  <c r="O110" i="5"/>
  <c r="O111" i="5"/>
  <c r="O112" i="5"/>
  <c r="O113" i="5"/>
  <c r="O114" i="5"/>
  <c r="O115" i="5"/>
  <c r="O116" i="5"/>
  <c r="O117" i="5"/>
  <c r="O118" i="5"/>
  <c r="O119" i="5"/>
  <c r="O120" i="5"/>
  <c r="O121" i="5"/>
  <c r="O122" i="5"/>
  <c r="O123" i="5"/>
  <c r="O124" i="5"/>
  <c r="O125" i="5"/>
  <c r="O126" i="5"/>
  <c r="O127" i="5"/>
  <c r="O128" i="5"/>
  <c r="O129" i="5"/>
  <c r="O130" i="5"/>
  <c r="O131" i="5"/>
  <c r="O132" i="5"/>
  <c r="O133" i="5"/>
  <c r="O134" i="5"/>
  <c r="O135" i="5"/>
  <c r="O136" i="5"/>
  <c r="O137" i="5"/>
  <c r="O138" i="5"/>
  <c r="O139" i="5"/>
  <c r="O140" i="5"/>
  <c r="O141" i="5"/>
  <c r="O142" i="5"/>
  <c r="O143" i="5"/>
  <c r="O144" i="5"/>
  <c r="O145" i="5"/>
  <c r="O146" i="5"/>
  <c r="O147" i="5"/>
  <c r="O148" i="5"/>
  <c r="O7" i="5"/>
  <c r="AG138" i="4"/>
  <c r="U8" i="4"/>
  <c r="U9" i="4"/>
  <c r="U10" i="4"/>
  <c r="U11" i="4"/>
  <c r="U12" i="4"/>
  <c r="U13" i="4"/>
  <c r="U14" i="4"/>
  <c r="U15" i="4"/>
  <c r="U16" i="4"/>
  <c r="U17" i="4"/>
  <c r="U18" i="4"/>
  <c r="U19" i="4"/>
  <c r="U20" i="4"/>
  <c r="U21" i="4"/>
  <c r="U22" i="4"/>
  <c r="U23" i="4"/>
  <c r="U24" i="4"/>
  <c r="U25" i="4"/>
  <c r="U26" i="4"/>
  <c r="U27" i="4"/>
  <c r="U28" i="4"/>
  <c r="U29" i="4"/>
  <c r="U30" i="4"/>
  <c r="U31" i="4"/>
  <c r="U32" i="4"/>
  <c r="U33" i="4"/>
  <c r="U34" i="4"/>
  <c r="U35" i="4"/>
  <c r="U36" i="4"/>
  <c r="U37" i="4"/>
  <c r="U38" i="4"/>
  <c r="U39" i="4"/>
  <c r="U40" i="4"/>
  <c r="U41" i="4"/>
  <c r="U42" i="4"/>
  <c r="U43" i="4"/>
  <c r="U44" i="4"/>
  <c r="U45" i="4"/>
  <c r="U46" i="4"/>
  <c r="U47" i="4"/>
  <c r="U48" i="4"/>
  <c r="U49" i="4"/>
  <c r="U50" i="4"/>
  <c r="U51" i="4"/>
  <c r="U52" i="4"/>
  <c r="U53" i="4"/>
  <c r="U54" i="4"/>
  <c r="U55" i="4"/>
  <c r="U56" i="4"/>
  <c r="U57" i="4"/>
  <c r="U58" i="4"/>
  <c r="U59" i="4"/>
  <c r="U60" i="4"/>
  <c r="U61" i="4"/>
  <c r="U62" i="4"/>
  <c r="U63" i="4"/>
  <c r="U64" i="4"/>
  <c r="U65" i="4"/>
  <c r="U66" i="4"/>
  <c r="U67" i="4"/>
  <c r="U68" i="4"/>
  <c r="U69" i="4"/>
  <c r="U70" i="4"/>
  <c r="U71" i="4"/>
  <c r="U72" i="4"/>
  <c r="U73" i="4"/>
  <c r="U74" i="4"/>
  <c r="U75" i="4"/>
  <c r="U76" i="4"/>
  <c r="U77" i="4"/>
  <c r="U78" i="4"/>
  <c r="U79" i="4"/>
  <c r="U80" i="4"/>
  <c r="U81" i="4"/>
  <c r="U82" i="4"/>
  <c r="U83" i="4"/>
  <c r="U84" i="4"/>
  <c r="U85" i="4"/>
  <c r="U86" i="4"/>
  <c r="U87" i="4"/>
  <c r="U88" i="4"/>
  <c r="U89" i="4"/>
  <c r="U90" i="4"/>
  <c r="U91" i="4"/>
  <c r="U92" i="4"/>
  <c r="U93" i="4"/>
  <c r="U94" i="4"/>
  <c r="U95" i="4"/>
  <c r="U96" i="4"/>
  <c r="U97" i="4"/>
  <c r="U98" i="4"/>
  <c r="U99" i="4"/>
  <c r="U100" i="4"/>
  <c r="U101" i="4"/>
  <c r="U102" i="4"/>
  <c r="U103" i="4"/>
  <c r="U104" i="4"/>
  <c r="U105" i="4"/>
  <c r="U106" i="4"/>
  <c r="U107" i="4"/>
  <c r="U108" i="4"/>
  <c r="U109" i="4"/>
  <c r="U110" i="4"/>
  <c r="U111" i="4"/>
  <c r="U112" i="4"/>
  <c r="U113" i="4"/>
  <c r="U114" i="4"/>
  <c r="U115" i="4"/>
  <c r="U116" i="4"/>
  <c r="U117" i="4"/>
  <c r="U118" i="4"/>
  <c r="U119" i="4"/>
  <c r="U120" i="4"/>
  <c r="U121" i="4"/>
  <c r="U122" i="4"/>
  <c r="U123" i="4"/>
  <c r="U124" i="4"/>
  <c r="U125" i="4"/>
  <c r="U126" i="4"/>
  <c r="U127" i="4"/>
  <c r="U128" i="4"/>
  <c r="U129" i="4"/>
  <c r="U130" i="4"/>
  <c r="U131" i="4"/>
  <c r="U132" i="4"/>
  <c r="U133" i="4"/>
  <c r="U134" i="4"/>
  <c r="U135" i="4"/>
  <c r="U136" i="4"/>
  <c r="U137" i="4"/>
  <c r="U138" i="4"/>
  <c r="U139" i="4"/>
  <c r="U140" i="4"/>
  <c r="U141" i="4"/>
  <c r="U142" i="4"/>
  <c r="U143" i="4"/>
  <c r="U144" i="4"/>
  <c r="U145" i="4"/>
  <c r="U146" i="4"/>
  <c r="U147" i="4"/>
  <c r="U148" i="4"/>
  <c r="U7" i="4"/>
  <c r="T8" i="4"/>
  <c r="T9" i="4"/>
  <c r="T10" i="4"/>
  <c r="T11" i="4"/>
  <c r="T12" i="4"/>
  <c r="T13" i="4"/>
  <c r="T14" i="4"/>
  <c r="T15" i="4"/>
  <c r="T16" i="4"/>
  <c r="T17" i="4"/>
  <c r="T18" i="4"/>
  <c r="T19" i="4"/>
  <c r="T20" i="4"/>
  <c r="T21" i="4"/>
  <c r="T22" i="4"/>
  <c r="T23" i="4"/>
  <c r="T24" i="4"/>
  <c r="T25" i="4"/>
  <c r="T26" i="4"/>
  <c r="T27" i="4"/>
  <c r="T28" i="4"/>
  <c r="T29" i="4"/>
  <c r="T30" i="4"/>
  <c r="T31" i="4"/>
  <c r="T32" i="4"/>
  <c r="T33" i="4"/>
  <c r="T34" i="4"/>
  <c r="T35" i="4"/>
  <c r="T36" i="4"/>
  <c r="T37" i="4"/>
  <c r="T38" i="4"/>
  <c r="T39" i="4"/>
  <c r="T40" i="4"/>
  <c r="T41" i="4"/>
  <c r="T42" i="4"/>
  <c r="T43" i="4"/>
  <c r="T44" i="4"/>
  <c r="T45" i="4"/>
  <c r="T46" i="4"/>
  <c r="T47" i="4"/>
  <c r="T48" i="4"/>
  <c r="T49" i="4"/>
  <c r="T50" i="4"/>
  <c r="T51" i="4"/>
  <c r="T52" i="4"/>
  <c r="T53" i="4"/>
  <c r="T54" i="4"/>
  <c r="T55" i="4"/>
  <c r="T56" i="4"/>
  <c r="T57" i="4"/>
  <c r="T58" i="4"/>
  <c r="T59" i="4"/>
  <c r="T60" i="4"/>
  <c r="T61" i="4"/>
  <c r="T62" i="4"/>
  <c r="T63" i="4"/>
  <c r="T64" i="4"/>
  <c r="T65" i="4"/>
  <c r="T66" i="4"/>
  <c r="T67" i="4"/>
  <c r="T68" i="4"/>
  <c r="T69" i="4"/>
  <c r="T70" i="4"/>
  <c r="T71" i="4"/>
  <c r="T72" i="4"/>
  <c r="T73" i="4"/>
  <c r="T74" i="4"/>
  <c r="T75" i="4"/>
  <c r="T76" i="4"/>
  <c r="T77" i="4"/>
  <c r="T78" i="4"/>
  <c r="T79" i="4"/>
  <c r="T80" i="4"/>
  <c r="T81" i="4"/>
  <c r="T82" i="4"/>
  <c r="T83" i="4"/>
  <c r="T84" i="4"/>
  <c r="T85" i="4"/>
  <c r="T86" i="4"/>
  <c r="T87" i="4"/>
  <c r="T88" i="4"/>
  <c r="T89" i="4"/>
  <c r="T90" i="4"/>
  <c r="T91" i="4"/>
  <c r="T92" i="4"/>
  <c r="T93" i="4"/>
  <c r="T94" i="4"/>
  <c r="T95" i="4"/>
  <c r="T96" i="4"/>
  <c r="T97" i="4"/>
  <c r="T98" i="4"/>
  <c r="T99" i="4"/>
  <c r="T100" i="4"/>
  <c r="T101" i="4"/>
  <c r="T102" i="4"/>
  <c r="T103" i="4"/>
  <c r="T104" i="4"/>
  <c r="T105" i="4"/>
  <c r="T106" i="4"/>
  <c r="T107" i="4"/>
  <c r="T108" i="4"/>
  <c r="T109" i="4"/>
  <c r="T110" i="4"/>
  <c r="T111" i="4"/>
  <c r="T112" i="4"/>
  <c r="T113" i="4"/>
  <c r="T114" i="4"/>
  <c r="T115" i="4"/>
  <c r="T116" i="4"/>
  <c r="T117" i="4"/>
  <c r="T118" i="4"/>
  <c r="T119" i="4"/>
  <c r="T120" i="4"/>
  <c r="T121" i="4"/>
  <c r="T122" i="4"/>
  <c r="T123" i="4"/>
  <c r="T124" i="4"/>
  <c r="T125" i="4"/>
  <c r="T126" i="4"/>
  <c r="T127" i="4"/>
  <c r="T128" i="4"/>
  <c r="T129" i="4"/>
  <c r="T130" i="4"/>
  <c r="T131" i="4"/>
  <c r="T132" i="4"/>
  <c r="T133" i="4"/>
  <c r="T134" i="4"/>
  <c r="T135" i="4"/>
  <c r="T136" i="4"/>
  <c r="T137" i="4"/>
  <c r="T138" i="4"/>
  <c r="T139" i="4"/>
  <c r="T140" i="4"/>
  <c r="T141" i="4"/>
  <c r="T142" i="4"/>
  <c r="T143" i="4"/>
  <c r="T144" i="4"/>
  <c r="T145" i="4"/>
  <c r="T146" i="4"/>
  <c r="T147" i="4"/>
  <c r="T148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M57" i="3"/>
  <c r="F57" i="3"/>
  <c r="AG5" i="4"/>
  <c r="M8" i="4" l="1"/>
  <c r="M9" i="4"/>
  <c r="M10" i="4"/>
  <c r="M11" i="4"/>
  <c r="M12" i="4"/>
  <c r="M13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AD5" i="3"/>
  <c r="R8" i="3"/>
  <c r="R9" i="3"/>
  <c r="R10" i="3"/>
  <c r="R11" i="3"/>
  <c r="R12" i="3"/>
  <c r="R13" i="3"/>
  <c r="R14" i="3"/>
  <c r="R15" i="3"/>
  <c r="R16" i="3"/>
  <c r="R17" i="3"/>
  <c r="R18" i="3"/>
  <c r="R19" i="3"/>
  <c r="R20" i="3"/>
  <c r="R21" i="3"/>
  <c r="R22" i="3"/>
  <c r="R23" i="3"/>
  <c r="R24" i="3"/>
  <c r="R25" i="3"/>
  <c r="R26" i="3"/>
  <c r="R27" i="3"/>
  <c r="R28" i="3"/>
  <c r="R29" i="3"/>
  <c r="R30" i="3"/>
  <c r="R31" i="3"/>
  <c r="R32" i="3"/>
  <c r="R33" i="3"/>
  <c r="R34" i="3"/>
  <c r="R35" i="3"/>
  <c r="R36" i="3"/>
  <c r="R37" i="3"/>
  <c r="R38" i="3"/>
  <c r="R39" i="3"/>
  <c r="R40" i="3"/>
  <c r="R41" i="3"/>
  <c r="R42" i="3"/>
  <c r="R43" i="3"/>
  <c r="R44" i="3"/>
  <c r="R45" i="3"/>
  <c r="R46" i="3"/>
  <c r="R47" i="3"/>
  <c r="R48" i="3"/>
  <c r="R49" i="3"/>
  <c r="R50" i="3"/>
  <c r="R51" i="3"/>
  <c r="R52" i="3"/>
  <c r="R53" i="3"/>
  <c r="R54" i="3"/>
  <c r="R55" i="3"/>
  <c r="R56" i="3"/>
  <c r="R57" i="3"/>
  <c r="R58" i="3"/>
  <c r="R59" i="3"/>
  <c r="R60" i="3"/>
  <c r="R61" i="3"/>
  <c r="R62" i="3"/>
  <c r="R63" i="3"/>
  <c r="R64" i="3"/>
  <c r="R65" i="3"/>
  <c r="R66" i="3"/>
  <c r="R67" i="3"/>
  <c r="R68" i="3"/>
  <c r="R69" i="3"/>
  <c r="R70" i="3"/>
  <c r="R71" i="3"/>
  <c r="R72" i="3"/>
  <c r="R73" i="3"/>
  <c r="R74" i="3"/>
  <c r="R75" i="3"/>
  <c r="R76" i="3"/>
  <c r="R77" i="3"/>
  <c r="R78" i="3"/>
  <c r="R79" i="3"/>
  <c r="R80" i="3"/>
  <c r="R81" i="3"/>
  <c r="R82" i="3"/>
  <c r="R83" i="3"/>
  <c r="R84" i="3"/>
  <c r="R85" i="3"/>
  <c r="R86" i="3"/>
  <c r="R87" i="3"/>
  <c r="R88" i="3"/>
  <c r="R89" i="3"/>
  <c r="R90" i="3"/>
  <c r="R91" i="3"/>
  <c r="R92" i="3"/>
  <c r="R93" i="3"/>
  <c r="R94" i="3"/>
  <c r="R95" i="3"/>
  <c r="R96" i="3"/>
  <c r="R97" i="3"/>
  <c r="R98" i="3"/>
  <c r="R99" i="3"/>
  <c r="R100" i="3"/>
  <c r="R101" i="3"/>
  <c r="R102" i="3"/>
  <c r="R103" i="3"/>
  <c r="R104" i="3"/>
  <c r="R105" i="3"/>
  <c r="R106" i="3"/>
  <c r="R107" i="3"/>
  <c r="R108" i="3"/>
  <c r="R109" i="3"/>
  <c r="R110" i="3"/>
  <c r="R111" i="3"/>
  <c r="R112" i="3"/>
  <c r="R113" i="3"/>
  <c r="R114" i="3"/>
  <c r="R115" i="3"/>
  <c r="R116" i="3"/>
  <c r="R117" i="3"/>
  <c r="R118" i="3"/>
  <c r="R119" i="3"/>
  <c r="R120" i="3"/>
  <c r="R121" i="3"/>
  <c r="R122" i="3"/>
  <c r="R123" i="3"/>
  <c r="R124" i="3"/>
  <c r="R125" i="3"/>
  <c r="R126" i="3"/>
  <c r="R127" i="3"/>
  <c r="R128" i="3"/>
  <c r="R129" i="3"/>
  <c r="R130" i="3"/>
  <c r="R131" i="3"/>
  <c r="R132" i="3"/>
  <c r="R133" i="3"/>
  <c r="R134" i="3"/>
  <c r="R135" i="3"/>
  <c r="R136" i="3"/>
  <c r="R137" i="3"/>
  <c r="R138" i="3"/>
  <c r="R139" i="3"/>
  <c r="R140" i="3"/>
  <c r="R141" i="3"/>
  <c r="R142" i="3"/>
  <c r="R143" i="3"/>
  <c r="R144" i="3"/>
  <c r="R145" i="3"/>
  <c r="R146" i="3"/>
  <c r="R147" i="3"/>
  <c r="R148" i="3"/>
  <c r="R7" i="3"/>
  <c r="L57" i="3"/>
  <c r="L8" i="3"/>
  <c r="L9" i="3"/>
  <c r="L10" i="3"/>
  <c r="L11" i="3"/>
  <c r="L12" i="3"/>
  <c r="L13" i="3"/>
  <c r="L14" i="3"/>
  <c r="L15" i="3"/>
  <c r="L16" i="3"/>
  <c r="L17" i="3"/>
  <c r="L18" i="3"/>
  <c r="L19" i="3"/>
  <c r="L20" i="3"/>
  <c r="L21" i="3"/>
  <c r="L22" i="3"/>
  <c r="L23" i="3"/>
  <c r="L24" i="3"/>
  <c r="L25" i="3"/>
  <c r="L26" i="3"/>
  <c r="L27" i="3"/>
  <c r="L28" i="3"/>
  <c r="L29" i="3"/>
  <c r="L30" i="3"/>
  <c r="L31" i="3"/>
  <c r="L32" i="3"/>
  <c r="L33" i="3"/>
  <c r="L34" i="3"/>
  <c r="L35" i="3"/>
  <c r="L36" i="3"/>
  <c r="L37" i="3"/>
  <c r="L38" i="3"/>
  <c r="L39" i="3"/>
  <c r="L40" i="3"/>
  <c r="L41" i="3"/>
  <c r="L42" i="3"/>
  <c r="L43" i="3"/>
  <c r="L44" i="3"/>
  <c r="L45" i="3"/>
  <c r="L46" i="3"/>
  <c r="L47" i="3"/>
  <c r="L48" i="3"/>
  <c r="L49" i="3"/>
  <c r="L50" i="3"/>
  <c r="L51" i="3"/>
  <c r="L52" i="3"/>
  <c r="L53" i="3"/>
  <c r="L54" i="3"/>
  <c r="L55" i="3"/>
  <c r="L56" i="3"/>
  <c r="L58" i="3"/>
  <c r="L59" i="3"/>
  <c r="L60" i="3"/>
  <c r="L61" i="3"/>
  <c r="L62" i="3"/>
  <c r="L63" i="3"/>
  <c r="L64" i="3"/>
  <c r="L65" i="3"/>
  <c r="L66" i="3"/>
  <c r="L67" i="3"/>
  <c r="L68" i="3"/>
  <c r="L69" i="3"/>
  <c r="L70" i="3"/>
  <c r="L71" i="3"/>
  <c r="L72" i="3"/>
  <c r="L73" i="3"/>
  <c r="L74" i="3"/>
  <c r="L75" i="3"/>
  <c r="L76" i="3"/>
  <c r="L77" i="3"/>
  <c r="L78" i="3"/>
  <c r="L79" i="3"/>
  <c r="L80" i="3"/>
  <c r="L81" i="3"/>
  <c r="L82" i="3"/>
  <c r="L83" i="3"/>
  <c r="L84" i="3"/>
  <c r="L85" i="3"/>
  <c r="L86" i="3"/>
  <c r="L87" i="3"/>
  <c r="L88" i="3"/>
  <c r="L89" i="3"/>
  <c r="L90" i="3"/>
  <c r="L91" i="3"/>
  <c r="L92" i="3"/>
  <c r="L93" i="3"/>
  <c r="L94" i="3"/>
  <c r="L95" i="3"/>
  <c r="L96" i="3"/>
  <c r="L97" i="3"/>
  <c r="L98" i="3"/>
  <c r="L99" i="3"/>
  <c r="L100" i="3"/>
  <c r="L101" i="3"/>
  <c r="L102" i="3"/>
  <c r="L103" i="3"/>
  <c r="L104" i="3"/>
  <c r="L105" i="3"/>
  <c r="L106" i="3"/>
  <c r="L107" i="3"/>
  <c r="L108" i="3"/>
  <c r="L109" i="3"/>
  <c r="L110" i="3"/>
  <c r="L111" i="3"/>
  <c r="L112" i="3"/>
  <c r="L113" i="3"/>
  <c r="L114" i="3"/>
  <c r="L115" i="3"/>
  <c r="L116" i="3"/>
  <c r="L117" i="3"/>
  <c r="L118" i="3"/>
  <c r="L119" i="3"/>
  <c r="L120" i="3"/>
  <c r="L121" i="3"/>
  <c r="L122" i="3"/>
  <c r="L123" i="3"/>
  <c r="L124" i="3"/>
  <c r="L125" i="3"/>
  <c r="L126" i="3"/>
  <c r="L127" i="3"/>
  <c r="L128" i="3"/>
  <c r="L129" i="3"/>
  <c r="L130" i="3"/>
  <c r="L131" i="3"/>
  <c r="L132" i="3"/>
  <c r="L133" i="3"/>
  <c r="L134" i="3"/>
  <c r="L135" i="3"/>
  <c r="L136" i="3"/>
  <c r="L137" i="3"/>
  <c r="L138" i="3"/>
  <c r="L139" i="3"/>
  <c r="L140" i="3"/>
  <c r="L141" i="3"/>
  <c r="L142" i="3"/>
  <c r="L143" i="3"/>
  <c r="L144" i="3"/>
  <c r="L145" i="3"/>
  <c r="L146" i="3"/>
  <c r="L147" i="3"/>
  <c r="L148" i="3"/>
  <c r="L7" i="3"/>
  <c r="AF5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T122" i="2"/>
  <c r="T123" i="2"/>
  <c r="T124" i="2"/>
  <c r="T125" i="2"/>
  <c r="T126" i="2"/>
  <c r="T127" i="2"/>
  <c r="T128" i="2"/>
  <c r="T129" i="2"/>
  <c r="T130" i="2"/>
  <c r="T131" i="2"/>
  <c r="T132" i="2"/>
  <c r="T133" i="2"/>
  <c r="T134" i="2"/>
  <c r="T135" i="2"/>
  <c r="T136" i="2"/>
  <c r="T137" i="2"/>
  <c r="T138" i="2"/>
  <c r="T139" i="2"/>
  <c r="T140" i="2"/>
  <c r="T141" i="2"/>
  <c r="T142" i="2"/>
  <c r="T143" i="2"/>
  <c r="T144" i="2"/>
  <c r="T145" i="2"/>
  <c r="T146" i="2"/>
  <c r="T147" i="2"/>
  <c r="T148" i="2"/>
  <c r="T7" i="2"/>
  <c r="L8" i="2"/>
  <c r="L9" i="2"/>
  <c r="L10" i="2"/>
  <c r="L11" i="2"/>
  <c r="L12" i="2"/>
  <c r="L13" i="2"/>
  <c r="L14" i="2"/>
  <c r="L15" i="2"/>
  <c r="L16" i="2"/>
  <c r="L17" i="2"/>
  <c r="L18" i="2"/>
  <c r="L19" i="2"/>
  <c r="L20" i="2"/>
  <c r="L21" i="2"/>
  <c r="L22" i="2"/>
  <c r="L23" i="2"/>
  <c r="L24" i="2"/>
  <c r="L25" i="2"/>
  <c r="L26" i="2"/>
  <c r="L27" i="2"/>
  <c r="L28" i="2"/>
  <c r="L29" i="2"/>
  <c r="L30" i="2"/>
  <c r="L31" i="2"/>
  <c r="L32" i="2"/>
  <c r="L33" i="2"/>
  <c r="L34" i="2"/>
  <c r="L35" i="2"/>
  <c r="L36" i="2"/>
  <c r="L37" i="2"/>
  <c r="L38" i="2"/>
  <c r="L39" i="2"/>
  <c r="L40" i="2"/>
  <c r="L41" i="2"/>
  <c r="L42" i="2"/>
  <c r="L43" i="2"/>
  <c r="L44" i="2"/>
  <c r="L45" i="2"/>
  <c r="L46" i="2"/>
  <c r="L47" i="2"/>
  <c r="L48" i="2"/>
  <c r="L49" i="2"/>
  <c r="L50" i="2"/>
  <c r="L51" i="2"/>
  <c r="L52" i="2"/>
  <c r="L53" i="2"/>
  <c r="L54" i="2"/>
  <c r="L55" i="2"/>
  <c r="L56" i="2"/>
  <c r="L57" i="2"/>
  <c r="L58" i="2"/>
  <c r="L59" i="2"/>
  <c r="L60" i="2"/>
  <c r="L61" i="2"/>
  <c r="L62" i="2"/>
  <c r="L63" i="2"/>
  <c r="L64" i="2"/>
  <c r="L65" i="2"/>
  <c r="L66" i="2"/>
  <c r="L67" i="2"/>
  <c r="L68" i="2"/>
  <c r="L69" i="2"/>
  <c r="L70" i="2"/>
  <c r="L71" i="2"/>
  <c r="L72" i="2"/>
  <c r="L73" i="2"/>
  <c r="L74" i="2"/>
  <c r="L75" i="2"/>
  <c r="L76" i="2"/>
  <c r="L77" i="2"/>
  <c r="L78" i="2"/>
  <c r="L79" i="2"/>
  <c r="L80" i="2"/>
  <c r="L81" i="2"/>
  <c r="L82" i="2"/>
  <c r="L83" i="2"/>
  <c r="L84" i="2"/>
  <c r="L85" i="2"/>
  <c r="L86" i="2"/>
  <c r="L87" i="2"/>
  <c r="L88" i="2"/>
  <c r="L89" i="2"/>
  <c r="L90" i="2"/>
  <c r="L91" i="2"/>
  <c r="L92" i="2"/>
  <c r="L93" i="2"/>
  <c r="L94" i="2"/>
  <c r="L95" i="2"/>
  <c r="L96" i="2"/>
  <c r="L97" i="2"/>
  <c r="L98" i="2"/>
  <c r="L99" i="2"/>
  <c r="L100" i="2"/>
  <c r="L101" i="2"/>
  <c r="L102" i="2"/>
  <c r="L103" i="2"/>
  <c r="L104" i="2"/>
  <c r="L105" i="2"/>
  <c r="L106" i="2"/>
  <c r="L107" i="2"/>
  <c r="L108" i="2"/>
  <c r="L109" i="2"/>
  <c r="L110" i="2"/>
  <c r="L111" i="2"/>
  <c r="L112" i="2"/>
  <c r="L113" i="2"/>
  <c r="L114" i="2"/>
  <c r="L115" i="2"/>
  <c r="L116" i="2"/>
  <c r="L117" i="2"/>
  <c r="L118" i="2"/>
  <c r="L119" i="2"/>
  <c r="L120" i="2"/>
  <c r="L121" i="2"/>
  <c r="L122" i="2"/>
  <c r="L123" i="2"/>
  <c r="L124" i="2"/>
  <c r="L125" i="2"/>
  <c r="L126" i="2"/>
  <c r="L127" i="2"/>
  <c r="L128" i="2"/>
  <c r="L129" i="2"/>
  <c r="L130" i="2"/>
  <c r="L131" i="2"/>
  <c r="L132" i="2"/>
  <c r="L133" i="2"/>
  <c r="L134" i="2"/>
  <c r="L135" i="2"/>
  <c r="L136" i="2"/>
  <c r="L137" i="2"/>
  <c r="L138" i="2"/>
  <c r="L139" i="2"/>
  <c r="L140" i="2"/>
  <c r="L141" i="2"/>
  <c r="L142" i="2"/>
  <c r="L143" i="2"/>
  <c r="L144" i="2"/>
  <c r="L145" i="2"/>
  <c r="L146" i="2"/>
  <c r="L147" i="2"/>
  <c r="L148" i="2"/>
  <c r="L7" i="2"/>
  <c r="L8" i="22" l="1"/>
  <c r="L9" i="22"/>
  <c r="L10" i="22"/>
  <c r="L11" i="22"/>
  <c r="L12" i="22"/>
  <c r="L13" i="22"/>
  <c r="L14" i="22"/>
  <c r="L15" i="22"/>
  <c r="L16" i="22"/>
  <c r="L17" i="22"/>
  <c r="L18" i="22"/>
  <c r="L19" i="22"/>
  <c r="L20" i="22"/>
  <c r="L21" i="22"/>
  <c r="L22" i="22"/>
  <c r="L23" i="22"/>
  <c r="L24" i="22"/>
  <c r="L25" i="22"/>
  <c r="L26" i="22"/>
  <c r="L27" i="22"/>
  <c r="L28" i="22"/>
  <c r="L29" i="22"/>
  <c r="L30" i="22"/>
  <c r="L31" i="22"/>
  <c r="L32" i="22"/>
  <c r="L33" i="22"/>
  <c r="L34" i="22"/>
  <c r="L35" i="22"/>
  <c r="L36" i="22"/>
  <c r="L37" i="22"/>
  <c r="L38" i="22"/>
  <c r="L39" i="22"/>
  <c r="L40" i="22"/>
  <c r="L41" i="22"/>
  <c r="L42" i="22"/>
  <c r="L43" i="22"/>
  <c r="L44" i="22"/>
  <c r="L45" i="22"/>
  <c r="L46" i="22"/>
  <c r="L47" i="22"/>
  <c r="L48" i="22"/>
  <c r="L49" i="22"/>
  <c r="L50" i="22"/>
  <c r="L51" i="22"/>
  <c r="L52" i="22"/>
  <c r="L53" i="22"/>
  <c r="L54" i="22"/>
  <c r="L55" i="22"/>
  <c r="L56" i="22"/>
  <c r="L57" i="22"/>
  <c r="L58" i="22"/>
  <c r="L59" i="22"/>
  <c r="L60" i="22"/>
  <c r="L61" i="22"/>
  <c r="L62" i="22"/>
  <c r="L63" i="22"/>
  <c r="L64" i="22"/>
  <c r="L65" i="22"/>
  <c r="L66" i="22"/>
  <c r="L67" i="22"/>
  <c r="L68" i="22"/>
  <c r="L69" i="22"/>
  <c r="L70" i="22"/>
  <c r="L71" i="22"/>
  <c r="L72" i="22"/>
  <c r="L73" i="22"/>
  <c r="L74" i="22"/>
  <c r="L75" i="22"/>
  <c r="L76" i="22"/>
  <c r="L77" i="22"/>
  <c r="L78" i="22"/>
  <c r="L79" i="22"/>
  <c r="L80" i="22"/>
  <c r="L81" i="22"/>
  <c r="L82" i="22"/>
  <c r="L83" i="22"/>
  <c r="L84" i="22"/>
  <c r="L85" i="22"/>
  <c r="L86" i="22"/>
  <c r="L87" i="22"/>
  <c r="L88" i="22"/>
  <c r="L89" i="22"/>
  <c r="L90" i="22"/>
  <c r="L91" i="22"/>
  <c r="L92" i="22"/>
  <c r="L93" i="22"/>
  <c r="L94" i="22"/>
  <c r="L95" i="22"/>
  <c r="L96" i="22"/>
  <c r="L97" i="22"/>
  <c r="L98" i="22"/>
  <c r="L99" i="22"/>
  <c r="L100" i="22"/>
  <c r="L101" i="22"/>
  <c r="L102" i="22"/>
  <c r="L103" i="22"/>
  <c r="L104" i="22"/>
  <c r="L105" i="22"/>
  <c r="L106" i="22"/>
  <c r="L107" i="22"/>
  <c r="L108" i="22"/>
  <c r="L109" i="22"/>
  <c r="L110" i="22"/>
  <c r="L111" i="22"/>
  <c r="L112" i="22"/>
  <c r="L113" i="22"/>
  <c r="L114" i="22"/>
  <c r="L115" i="22"/>
  <c r="L116" i="22"/>
  <c r="L117" i="22"/>
  <c r="L118" i="22"/>
  <c r="L119" i="22"/>
  <c r="L120" i="22"/>
  <c r="L121" i="22"/>
  <c r="L122" i="22"/>
  <c r="L123" i="22"/>
  <c r="L124" i="22"/>
  <c r="L125" i="22"/>
  <c r="L126" i="22"/>
  <c r="L127" i="22"/>
  <c r="L128" i="22"/>
  <c r="L129" i="22"/>
  <c r="L130" i="22"/>
  <c r="L131" i="22"/>
  <c r="L132" i="22"/>
  <c r="L133" i="22"/>
  <c r="L134" i="22"/>
  <c r="L135" i="22"/>
  <c r="L136" i="22"/>
  <c r="L137" i="22"/>
  <c r="L138" i="22"/>
  <c r="AC138" i="22" s="1"/>
  <c r="L139" i="22"/>
  <c r="L140" i="22"/>
  <c r="L141" i="22"/>
  <c r="L142" i="22"/>
  <c r="L143" i="22"/>
  <c r="L144" i="22"/>
  <c r="L145" i="22"/>
  <c r="L146" i="22"/>
  <c r="L147" i="22"/>
  <c r="L148" i="22"/>
  <c r="U8" i="22"/>
  <c r="E8" i="26" s="1"/>
  <c r="U9" i="22"/>
  <c r="E9" i="26" s="1"/>
  <c r="U10" i="22"/>
  <c r="U11" i="22"/>
  <c r="U12" i="22"/>
  <c r="U13" i="22"/>
  <c r="U14" i="22"/>
  <c r="U15" i="22"/>
  <c r="U16" i="22"/>
  <c r="U17" i="22"/>
  <c r="U18" i="22"/>
  <c r="U19" i="22"/>
  <c r="U20" i="22"/>
  <c r="U21" i="22"/>
  <c r="U22" i="22"/>
  <c r="U23" i="22"/>
  <c r="U24" i="22"/>
  <c r="U25" i="22"/>
  <c r="U26" i="22"/>
  <c r="U27" i="22"/>
  <c r="U28" i="22"/>
  <c r="U29" i="22"/>
  <c r="U30" i="22"/>
  <c r="U31" i="22"/>
  <c r="U32" i="22"/>
  <c r="U33" i="22"/>
  <c r="U34" i="22"/>
  <c r="U35" i="22"/>
  <c r="U36" i="22"/>
  <c r="U37" i="22"/>
  <c r="U38" i="22"/>
  <c r="U39" i="22"/>
  <c r="U40" i="22"/>
  <c r="U41" i="22"/>
  <c r="U42" i="22"/>
  <c r="U43" i="22"/>
  <c r="U44" i="22"/>
  <c r="U45" i="22"/>
  <c r="U46" i="22"/>
  <c r="U47" i="22"/>
  <c r="U48" i="22"/>
  <c r="U49" i="22"/>
  <c r="U50" i="22"/>
  <c r="U51" i="22"/>
  <c r="U52" i="22"/>
  <c r="U53" i="22"/>
  <c r="U54" i="22"/>
  <c r="U55" i="22"/>
  <c r="U56" i="22"/>
  <c r="U57" i="22"/>
  <c r="U58" i="22"/>
  <c r="U59" i="22"/>
  <c r="U60" i="22"/>
  <c r="U61" i="22"/>
  <c r="U62" i="22"/>
  <c r="U63" i="22"/>
  <c r="U64" i="22"/>
  <c r="U65" i="22"/>
  <c r="U66" i="22"/>
  <c r="U67" i="22"/>
  <c r="U68" i="22"/>
  <c r="U69" i="22"/>
  <c r="U70" i="22"/>
  <c r="U71" i="22"/>
  <c r="U72" i="22"/>
  <c r="U73" i="22"/>
  <c r="U74" i="22"/>
  <c r="U75" i="22"/>
  <c r="U76" i="22"/>
  <c r="U77" i="22"/>
  <c r="U78" i="22"/>
  <c r="U79" i="22"/>
  <c r="U80" i="22"/>
  <c r="U81" i="22"/>
  <c r="U82" i="22"/>
  <c r="U83" i="22"/>
  <c r="U84" i="22"/>
  <c r="U85" i="22"/>
  <c r="U86" i="22"/>
  <c r="U87" i="22"/>
  <c r="U88" i="22"/>
  <c r="U89" i="22"/>
  <c r="U90" i="22"/>
  <c r="U91" i="22"/>
  <c r="U92" i="22"/>
  <c r="U93" i="22"/>
  <c r="U94" i="22"/>
  <c r="U95" i="22"/>
  <c r="U96" i="22"/>
  <c r="U97" i="22"/>
  <c r="U98" i="22"/>
  <c r="U99" i="22"/>
  <c r="U100" i="22"/>
  <c r="U101" i="22"/>
  <c r="U102" i="22"/>
  <c r="U103" i="22"/>
  <c r="U104" i="22"/>
  <c r="U105" i="22"/>
  <c r="U106" i="22"/>
  <c r="U107" i="22"/>
  <c r="U108" i="22"/>
  <c r="U109" i="22"/>
  <c r="U110" i="22"/>
  <c r="U111" i="22"/>
  <c r="U112" i="22"/>
  <c r="U113" i="22"/>
  <c r="U114" i="22"/>
  <c r="U115" i="22"/>
  <c r="U116" i="22"/>
  <c r="U117" i="22"/>
  <c r="U118" i="22"/>
  <c r="U119" i="22"/>
  <c r="U120" i="22"/>
  <c r="U121" i="22"/>
  <c r="U122" i="22"/>
  <c r="U123" i="22"/>
  <c r="U124" i="22"/>
  <c r="U125" i="22"/>
  <c r="U126" i="22"/>
  <c r="U127" i="22"/>
  <c r="U128" i="22"/>
  <c r="U129" i="22"/>
  <c r="U130" i="22"/>
  <c r="U131" i="22"/>
  <c r="U132" i="22"/>
  <c r="U133" i="22"/>
  <c r="U134" i="22"/>
  <c r="U135" i="22"/>
  <c r="U136" i="22"/>
  <c r="U137" i="22"/>
  <c r="U138" i="22"/>
  <c r="U139" i="22"/>
  <c r="U140" i="22"/>
  <c r="U141" i="22"/>
  <c r="U142" i="22"/>
  <c r="U143" i="22"/>
  <c r="U144" i="22"/>
  <c r="U145" i="22"/>
  <c r="U146" i="22"/>
  <c r="U147" i="22"/>
  <c r="U148" i="22"/>
  <c r="D9" i="26" l="1"/>
  <c r="D8" i="26"/>
  <c r="F4" i="16"/>
  <c r="AB5" i="23"/>
  <c r="AC5" i="20"/>
  <c r="AA5" i="21"/>
  <c r="R7" i="21"/>
  <c r="G138" i="26" l="1"/>
  <c r="I103" i="16" l="1"/>
  <c r="S8" i="24" l="1"/>
  <c r="S9" i="24"/>
  <c r="S10" i="24"/>
  <c r="S11" i="24"/>
  <c r="S12" i="24"/>
  <c r="S13" i="24"/>
  <c r="S14" i="24"/>
  <c r="S15" i="24"/>
  <c r="S16" i="24"/>
  <c r="S17" i="24"/>
  <c r="S18" i="24"/>
  <c r="S19" i="24"/>
  <c r="S20" i="24"/>
  <c r="S21" i="24"/>
  <c r="S22" i="24"/>
  <c r="S23" i="24"/>
  <c r="S24" i="24"/>
  <c r="S25" i="24"/>
  <c r="S26" i="24"/>
  <c r="S27" i="24"/>
  <c r="S28" i="24"/>
  <c r="S29" i="24"/>
  <c r="S30" i="24"/>
  <c r="S31" i="24"/>
  <c r="S32" i="24"/>
  <c r="S33" i="24"/>
  <c r="S34" i="24"/>
  <c r="S35" i="24"/>
  <c r="S36" i="24"/>
  <c r="S37" i="24"/>
  <c r="S38" i="24"/>
  <c r="S39" i="24"/>
  <c r="S40" i="24"/>
  <c r="S41" i="24"/>
  <c r="S42" i="24"/>
  <c r="S43" i="24"/>
  <c r="S44" i="24"/>
  <c r="S45" i="24"/>
  <c r="S46" i="24"/>
  <c r="S47" i="24"/>
  <c r="S48" i="24"/>
  <c r="S49" i="24"/>
  <c r="S50" i="24"/>
  <c r="S51" i="24"/>
  <c r="S52" i="24"/>
  <c r="S53" i="24"/>
  <c r="S54" i="24"/>
  <c r="S55" i="24"/>
  <c r="S56" i="24"/>
  <c r="S57" i="24"/>
  <c r="S58" i="24"/>
  <c r="S59" i="24"/>
  <c r="S60" i="24"/>
  <c r="S61" i="24"/>
  <c r="S62" i="24"/>
  <c r="S63" i="24"/>
  <c r="S64" i="24"/>
  <c r="S65" i="24"/>
  <c r="S66" i="24"/>
  <c r="S67" i="24"/>
  <c r="S68" i="24"/>
  <c r="S69" i="24"/>
  <c r="S70" i="24"/>
  <c r="S71" i="24"/>
  <c r="S72" i="24"/>
  <c r="S73" i="24"/>
  <c r="S74" i="24"/>
  <c r="S75" i="24"/>
  <c r="S76" i="24"/>
  <c r="S77" i="24"/>
  <c r="S78" i="24"/>
  <c r="S79" i="24"/>
  <c r="S80" i="24"/>
  <c r="S81" i="24"/>
  <c r="S82" i="24"/>
  <c r="S83" i="24"/>
  <c r="S84" i="24"/>
  <c r="S85" i="24"/>
  <c r="S86" i="24"/>
  <c r="S87" i="24"/>
  <c r="S88" i="24"/>
  <c r="S89" i="24"/>
  <c r="S90" i="24"/>
  <c r="S91" i="24"/>
  <c r="S92" i="24"/>
  <c r="S93" i="24"/>
  <c r="S94" i="24"/>
  <c r="S95" i="24"/>
  <c r="S96" i="24"/>
  <c r="S97" i="24"/>
  <c r="S98" i="24"/>
  <c r="S99" i="24"/>
  <c r="S100" i="24"/>
  <c r="S101" i="24"/>
  <c r="S102" i="24"/>
  <c r="S103" i="24"/>
  <c r="S104" i="24"/>
  <c r="S105" i="24"/>
  <c r="S106" i="24"/>
  <c r="S107" i="24"/>
  <c r="S108" i="24"/>
  <c r="S109" i="24"/>
  <c r="S110" i="24"/>
  <c r="S111" i="24"/>
  <c r="S112" i="24"/>
  <c r="S113" i="24"/>
  <c r="S114" i="24"/>
  <c r="S115" i="24"/>
  <c r="S116" i="24"/>
  <c r="S117" i="24"/>
  <c r="S118" i="24"/>
  <c r="S119" i="24"/>
  <c r="S120" i="24"/>
  <c r="S121" i="24"/>
  <c r="S122" i="24"/>
  <c r="S123" i="24"/>
  <c r="S124" i="24"/>
  <c r="S125" i="24"/>
  <c r="S126" i="24"/>
  <c r="S127" i="24"/>
  <c r="S128" i="24"/>
  <c r="S129" i="24"/>
  <c r="S130" i="24"/>
  <c r="S131" i="24"/>
  <c r="S132" i="24"/>
  <c r="S133" i="24"/>
  <c r="S134" i="24"/>
  <c r="S135" i="24"/>
  <c r="S136" i="24"/>
  <c r="S137" i="24"/>
  <c r="S138" i="24"/>
  <c r="S139" i="24"/>
  <c r="S140" i="24"/>
  <c r="S141" i="24"/>
  <c r="S142" i="24"/>
  <c r="S143" i="24"/>
  <c r="S144" i="24"/>
  <c r="S145" i="24"/>
  <c r="S146" i="24"/>
  <c r="S147" i="24"/>
  <c r="S148" i="24"/>
  <c r="S7" i="24"/>
  <c r="K7" i="23"/>
  <c r="R8" i="21"/>
  <c r="R9" i="21"/>
  <c r="R10" i="21"/>
  <c r="R11" i="21"/>
  <c r="R12" i="21"/>
  <c r="R13" i="21"/>
  <c r="R14" i="21"/>
  <c r="R15" i="21"/>
  <c r="R16" i="21"/>
  <c r="R17" i="21"/>
  <c r="R18" i="21"/>
  <c r="R19" i="21"/>
  <c r="R20" i="21"/>
  <c r="R21" i="21"/>
  <c r="R22" i="21"/>
  <c r="R23" i="21"/>
  <c r="R24" i="21"/>
  <c r="R25" i="21"/>
  <c r="R26" i="21"/>
  <c r="R27" i="21"/>
  <c r="R28" i="21"/>
  <c r="R29" i="21"/>
  <c r="R30" i="21"/>
  <c r="R31" i="21"/>
  <c r="R32" i="21"/>
  <c r="R33" i="21"/>
  <c r="R34" i="21"/>
  <c r="R35" i="21"/>
  <c r="R36" i="21"/>
  <c r="R37" i="21"/>
  <c r="R38" i="21"/>
  <c r="R39" i="21"/>
  <c r="R40" i="21"/>
  <c r="R41" i="21"/>
  <c r="R42" i="21"/>
  <c r="R43" i="21"/>
  <c r="R44" i="21"/>
  <c r="R45" i="21"/>
  <c r="R46" i="21"/>
  <c r="R47" i="21"/>
  <c r="R48" i="21"/>
  <c r="R49" i="21"/>
  <c r="R50" i="21"/>
  <c r="R51" i="21"/>
  <c r="R52" i="21"/>
  <c r="R53" i="21"/>
  <c r="R54" i="21"/>
  <c r="R55" i="21"/>
  <c r="R56" i="21"/>
  <c r="R57" i="21"/>
  <c r="R58" i="21"/>
  <c r="R59" i="21"/>
  <c r="R60" i="21"/>
  <c r="R61" i="21"/>
  <c r="R62" i="21"/>
  <c r="R63" i="21"/>
  <c r="R64" i="21"/>
  <c r="R65" i="21"/>
  <c r="R66" i="21"/>
  <c r="R67" i="21"/>
  <c r="R68" i="21"/>
  <c r="R69" i="21"/>
  <c r="R70" i="21"/>
  <c r="R71" i="21"/>
  <c r="R72" i="21"/>
  <c r="R73" i="21"/>
  <c r="R74" i="21"/>
  <c r="R75" i="21"/>
  <c r="R76" i="21"/>
  <c r="R77" i="21"/>
  <c r="R78" i="21"/>
  <c r="R79" i="21"/>
  <c r="R80" i="21"/>
  <c r="R81" i="21"/>
  <c r="R82" i="21"/>
  <c r="R83" i="21"/>
  <c r="R84" i="21"/>
  <c r="R85" i="21"/>
  <c r="R86" i="21"/>
  <c r="R87" i="21"/>
  <c r="R88" i="21"/>
  <c r="R89" i="21"/>
  <c r="R90" i="21"/>
  <c r="R91" i="21"/>
  <c r="R92" i="21"/>
  <c r="R93" i="21"/>
  <c r="R94" i="21"/>
  <c r="R95" i="21"/>
  <c r="R96" i="21"/>
  <c r="R97" i="21"/>
  <c r="R98" i="21"/>
  <c r="R99" i="21"/>
  <c r="R100" i="21"/>
  <c r="R101" i="21"/>
  <c r="R102" i="21"/>
  <c r="R103" i="21"/>
  <c r="R104" i="21"/>
  <c r="R105" i="21"/>
  <c r="R106" i="21"/>
  <c r="R107" i="21"/>
  <c r="R108" i="21"/>
  <c r="R109" i="21"/>
  <c r="R110" i="21"/>
  <c r="R111" i="21"/>
  <c r="R112" i="21"/>
  <c r="R113" i="21"/>
  <c r="R114" i="21"/>
  <c r="R115" i="21"/>
  <c r="R116" i="21"/>
  <c r="R117" i="21"/>
  <c r="R118" i="21"/>
  <c r="R119" i="21"/>
  <c r="R120" i="21"/>
  <c r="R121" i="21"/>
  <c r="R122" i="21"/>
  <c r="R123" i="21"/>
  <c r="R124" i="21"/>
  <c r="R125" i="21"/>
  <c r="R126" i="21"/>
  <c r="R127" i="21"/>
  <c r="R128" i="21"/>
  <c r="R129" i="21"/>
  <c r="R130" i="21"/>
  <c r="R131" i="21"/>
  <c r="R132" i="21"/>
  <c r="R133" i="21"/>
  <c r="R134" i="21"/>
  <c r="R135" i="21"/>
  <c r="R136" i="21"/>
  <c r="R137" i="21"/>
  <c r="R138" i="21"/>
  <c r="R139" i="21"/>
  <c r="R140" i="21"/>
  <c r="R141" i="21"/>
  <c r="R142" i="21"/>
  <c r="R143" i="21"/>
  <c r="R144" i="21"/>
  <c r="R145" i="21"/>
  <c r="R146" i="21"/>
  <c r="R147" i="21"/>
  <c r="R148" i="21"/>
  <c r="V8" i="18"/>
  <c r="V9" i="18"/>
  <c r="V10" i="18"/>
  <c r="V11" i="18"/>
  <c r="V12" i="18"/>
  <c r="V13" i="18"/>
  <c r="V14" i="18"/>
  <c r="V15" i="18"/>
  <c r="V16" i="18"/>
  <c r="V17" i="18"/>
  <c r="V18" i="18"/>
  <c r="V19" i="18"/>
  <c r="V20" i="18"/>
  <c r="V21" i="18"/>
  <c r="V22" i="18"/>
  <c r="V23" i="18"/>
  <c r="V24" i="18"/>
  <c r="V25" i="18"/>
  <c r="V26" i="18"/>
  <c r="V27" i="18"/>
  <c r="V28" i="18"/>
  <c r="V29" i="18"/>
  <c r="V30" i="18"/>
  <c r="V31" i="18"/>
  <c r="V32" i="18"/>
  <c r="V33" i="18"/>
  <c r="V34" i="18"/>
  <c r="V35" i="18"/>
  <c r="V36" i="18"/>
  <c r="V37" i="18"/>
  <c r="V38" i="18"/>
  <c r="V39" i="18"/>
  <c r="V40" i="18"/>
  <c r="V41" i="18"/>
  <c r="V42" i="18"/>
  <c r="V43" i="18"/>
  <c r="V44" i="18"/>
  <c r="V45" i="18"/>
  <c r="V46" i="18"/>
  <c r="V47" i="18"/>
  <c r="V48" i="18"/>
  <c r="V49" i="18"/>
  <c r="V50" i="18"/>
  <c r="V51" i="18"/>
  <c r="V52" i="18"/>
  <c r="V53" i="18"/>
  <c r="V54" i="18"/>
  <c r="V55" i="18"/>
  <c r="V56" i="18"/>
  <c r="V57" i="18"/>
  <c r="V58" i="18"/>
  <c r="V59" i="18"/>
  <c r="V60" i="18"/>
  <c r="V61" i="18"/>
  <c r="V62" i="18"/>
  <c r="V63" i="18"/>
  <c r="V64" i="18"/>
  <c r="V65" i="18"/>
  <c r="V66" i="18"/>
  <c r="V67" i="18"/>
  <c r="V68" i="18"/>
  <c r="V69" i="18"/>
  <c r="V70" i="18"/>
  <c r="V71" i="18"/>
  <c r="V72" i="18"/>
  <c r="V73" i="18"/>
  <c r="V74" i="18"/>
  <c r="V75" i="18"/>
  <c r="V76" i="18"/>
  <c r="V77" i="18"/>
  <c r="V78" i="18"/>
  <c r="V79" i="18"/>
  <c r="V80" i="18"/>
  <c r="V81" i="18"/>
  <c r="V82" i="18"/>
  <c r="V83" i="18"/>
  <c r="V84" i="18"/>
  <c r="V85" i="18"/>
  <c r="V86" i="18"/>
  <c r="V87" i="18"/>
  <c r="V88" i="18"/>
  <c r="V89" i="18"/>
  <c r="V90" i="18"/>
  <c r="V91" i="18"/>
  <c r="V92" i="18"/>
  <c r="V93" i="18"/>
  <c r="V94" i="18"/>
  <c r="V95" i="18"/>
  <c r="V96" i="18"/>
  <c r="V97" i="18"/>
  <c r="V98" i="18"/>
  <c r="V99" i="18"/>
  <c r="V100" i="18"/>
  <c r="V101" i="18"/>
  <c r="V102" i="18"/>
  <c r="V103" i="18"/>
  <c r="V104" i="18"/>
  <c r="V105" i="18"/>
  <c r="V106" i="18"/>
  <c r="V107" i="18"/>
  <c r="V108" i="18"/>
  <c r="V109" i="18"/>
  <c r="V110" i="18"/>
  <c r="V111" i="18"/>
  <c r="V112" i="18"/>
  <c r="V113" i="18"/>
  <c r="V114" i="18"/>
  <c r="V115" i="18"/>
  <c r="V116" i="18"/>
  <c r="V117" i="18"/>
  <c r="V118" i="18"/>
  <c r="V119" i="18"/>
  <c r="V120" i="18"/>
  <c r="V121" i="18"/>
  <c r="V122" i="18"/>
  <c r="V123" i="18"/>
  <c r="V124" i="18"/>
  <c r="V125" i="18"/>
  <c r="V126" i="18"/>
  <c r="V127" i="18"/>
  <c r="V128" i="18"/>
  <c r="V129" i="18"/>
  <c r="V130" i="18"/>
  <c r="V131" i="18"/>
  <c r="V132" i="18"/>
  <c r="V133" i="18"/>
  <c r="V134" i="18"/>
  <c r="V135" i="18"/>
  <c r="V136" i="18"/>
  <c r="V137" i="18"/>
  <c r="V138" i="18"/>
  <c r="V139" i="18"/>
  <c r="V140" i="18"/>
  <c r="V141" i="18"/>
  <c r="V142" i="18"/>
  <c r="V143" i="18"/>
  <c r="V144" i="18"/>
  <c r="V145" i="18"/>
  <c r="V146" i="18"/>
  <c r="V147" i="18"/>
  <c r="V148" i="18"/>
  <c r="V7" i="18"/>
  <c r="U8" i="18"/>
  <c r="U9" i="18"/>
  <c r="U10" i="18"/>
  <c r="U11" i="18"/>
  <c r="U12" i="18"/>
  <c r="U13" i="18"/>
  <c r="U14" i="18"/>
  <c r="U15" i="18"/>
  <c r="U16" i="18"/>
  <c r="U17" i="18"/>
  <c r="U18" i="18"/>
  <c r="U19" i="18"/>
  <c r="U20" i="18"/>
  <c r="U21" i="18"/>
  <c r="U22" i="18"/>
  <c r="U23" i="18"/>
  <c r="U24" i="18"/>
  <c r="U25" i="18"/>
  <c r="U26" i="18"/>
  <c r="U27" i="18"/>
  <c r="U28" i="18"/>
  <c r="U29" i="18"/>
  <c r="U30" i="18"/>
  <c r="U31" i="18"/>
  <c r="U32" i="18"/>
  <c r="U33" i="18"/>
  <c r="U34" i="18"/>
  <c r="U35" i="18"/>
  <c r="U36" i="18"/>
  <c r="U37" i="18"/>
  <c r="U38" i="18"/>
  <c r="U39" i="18"/>
  <c r="U40" i="18"/>
  <c r="U41" i="18"/>
  <c r="U42" i="18"/>
  <c r="U43" i="18"/>
  <c r="U44" i="18"/>
  <c r="U45" i="18"/>
  <c r="U46" i="18"/>
  <c r="U47" i="18"/>
  <c r="U48" i="18"/>
  <c r="U49" i="18"/>
  <c r="U50" i="18"/>
  <c r="U51" i="18"/>
  <c r="U52" i="18"/>
  <c r="U53" i="18"/>
  <c r="U54" i="18"/>
  <c r="U55" i="18"/>
  <c r="U56" i="18"/>
  <c r="U57" i="18"/>
  <c r="U58" i="18"/>
  <c r="U59" i="18"/>
  <c r="U60" i="18"/>
  <c r="U61" i="18"/>
  <c r="U62" i="18"/>
  <c r="U63" i="18"/>
  <c r="U64" i="18"/>
  <c r="U65" i="18"/>
  <c r="U66" i="18"/>
  <c r="U67" i="18"/>
  <c r="U68" i="18"/>
  <c r="U69" i="18"/>
  <c r="U70" i="18"/>
  <c r="U71" i="18"/>
  <c r="U72" i="18"/>
  <c r="U73" i="18"/>
  <c r="U74" i="18"/>
  <c r="U75" i="18"/>
  <c r="U76" i="18"/>
  <c r="U77" i="18"/>
  <c r="U78" i="18"/>
  <c r="U79" i="18"/>
  <c r="U80" i="18"/>
  <c r="U81" i="18"/>
  <c r="U82" i="18"/>
  <c r="U83" i="18"/>
  <c r="U84" i="18"/>
  <c r="U85" i="18"/>
  <c r="U86" i="18"/>
  <c r="U87" i="18"/>
  <c r="U88" i="18"/>
  <c r="U89" i="18"/>
  <c r="U90" i="18"/>
  <c r="U91" i="18"/>
  <c r="U92" i="18"/>
  <c r="U93" i="18"/>
  <c r="U94" i="18"/>
  <c r="U95" i="18"/>
  <c r="U96" i="18"/>
  <c r="U97" i="18"/>
  <c r="U98" i="18"/>
  <c r="U99" i="18"/>
  <c r="U100" i="18"/>
  <c r="U101" i="18"/>
  <c r="U102" i="18"/>
  <c r="U103" i="18"/>
  <c r="U104" i="18"/>
  <c r="U105" i="18"/>
  <c r="U106" i="18"/>
  <c r="U107" i="18"/>
  <c r="U108" i="18"/>
  <c r="U109" i="18"/>
  <c r="U110" i="18"/>
  <c r="U111" i="18"/>
  <c r="U112" i="18"/>
  <c r="U113" i="18"/>
  <c r="U114" i="18"/>
  <c r="U115" i="18"/>
  <c r="U116" i="18"/>
  <c r="U117" i="18"/>
  <c r="U118" i="18"/>
  <c r="U119" i="18"/>
  <c r="U120" i="18"/>
  <c r="U121" i="18"/>
  <c r="U122" i="18"/>
  <c r="U123" i="18"/>
  <c r="U124" i="18"/>
  <c r="U125" i="18"/>
  <c r="U126" i="18"/>
  <c r="U127" i="18"/>
  <c r="U128" i="18"/>
  <c r="U129" i="18"/>
  <c r="U130" i="18"/>
  <c r="U131" i="18"/>
  <c r="U132" i="18"/>
  <c r="U133" i="18"/>
  <c r="U134" i="18"/>
  <c r="U135" i="18"/>
  <c r="U136" i="18"/>
  <c r="U137" i="18"/>
  <c r="U138" i="18"/>
  <c r="U139" i="18"/>
  <c r="U140" i="18"/>
  <c r="U141" i="18"/>
  <c r="U142" i="18"/>
  <c r="U143" i="18"/>
  <c r="U144" i="18"/>
  <c r="U145" i="18"/>
  <c r="U146" i="18"/>
  <c r="U147" i="18"/>
  <c r="U148" i="18"/>
  <c r="U7" i="18"/>
  <c r="M8" i="18"/>
  <c r="M9" i="18"/>
  <c r="M10" i="18"/>
  <c r="M11" i="18"/>
  <c r="M12" i="18"/>
  <c r="M13" i="18"/>
  <c r="M14" i="18"/>
  <c r="M15" i="18"/>
  <c r="M16" i="18"/>
  <c r="M17" i="18"/>
  <c r="M18" i="18"/>
  <c r="M19" i="18"/>
  <c r="M20" i="18"/>
  <c r="M21" i="18"/>
  <c r="M22" i="18"/>
  <c r="M23" i="18"/>
  <c r="M24" i="18"/>
  <c r="M25" i="18"/>
  <c r="M26" i="18"/>
  <c r="M27" i="18"/>
  <c r="M28" i="18"/>
  <c r="M29" i="18"/>
  <c r="M30" i="18"/>
  <c r="M31" i="18"/>
  <c r="M32" i="18"/>
  <c r="M33" i="18"/>
  <c r="M34" i="18"/>
  <c r="M35" i="18"/>
  <c r="M36" i="18"/>
  <c r="M37" i="18"/>
  <c r="M38" i="18"/>
  <c r="M39" i="18"/>
  <c r="M40" i="18"/>
  <c r="M41" i="18"/>
  <c r="M42" i="18"/>
  <c r="M43" i="18"/>
  <c r="M44" i="18"/>
  <c r="M45" i="18"/>
  <c r="M46" i="18"/>
  <c r="M47" i="18"/>
  <c r="M48" i="18"/>
  <c r="M49" i="18"/>
  <c r="M50" i="18"/>
  <c r="M51" i="18"/>
  <c r="M52" i="18"/>
  <c r="M53" i="18"/>
  <c r="M54" i="18"/>
  <c r="M55" i="18"/>
  <c r="M56" i="18"/>
  <c r="M57" i="18"/>
  <c r="M58" i="18"/>
  <c r="M59" i="18"/>
  <c r="M60" i="18"/>
  <c r="M61" i="18"/>
  <c r="M62" i="18"/>
  <c r="M63" i="18"/>
  <c r="M64" i="18"/>
  <c r="M65" i="18"/>
  <c r="M66" i="18"/>
  <c r="M67" i="18"/>
  <c r="M68" i="18"/>
  <c r="M69" i="18"/>
  <c r="M70" i="18"/>
  <c r="M71" i="18"/>
  <c r="M72" i="18"/>
  <c r="M73" i="18"/>
  <c r="M74" i="18"/>
  <c r="M75" i="18"/>
  <c r="M76" i="18"/>
  <c r="M77" i="18"/>
  <c r="M78" i="18"/>
  <c r="M79" i="18"/>
  <c r="M80" i="18"/>
  <c r="M81" i="18"/>
  <c r="M82" i="18"/>
  <c r="M83" i="18"/>
  <c r="M84" i="18"/>
  <c r="M85" i="18"/>
  <c r="M86" i="18"/>
  <c r="M87" i="18"/>
  <c r="M88" i="18"/>
  <c r="M89" i="18"/>
  <c r="M90" i="18"/>
  <c r="M91" i="18"/>
  <c r="M92" i="18"/>
  <c r="M93" i="18"/>
  <c r="M94" i="18"/>
  <c r="M95" i="18"/>
  <c r="M96" i="18"/>
  <c r="M97" i="18"/>
  <c r="M98" i="18"/>
  <c r="M99" i="18"/>
  <c r="M100" i="18"/>
  <c r="M101" i="18"/>
  <c r="M102" i="18"/>
  <c r="M103" i="18"/>
  <c r="M104" i="18"/>
  <c r="M105" i="18"/>
  <c r="M106" i="18"/>
  <c r="M107" i="18"/>
  <c r="M108" i="18"/>
  <c r="M109" i="18"/>
  <c r="M110" i="18"/>
  <c r="M111" i="18"/>
  <c r="M112" i="18"/>
  <c r="M113" i="18"/>
  <c r="M114" i="18"/>
  <c r="M115" i="18"/>
  <c r="M116" i="18"/>
  <c r="M117" i="18"/>
  <c r="M118" i="18"/>
  <c r="M119" i="18"/>
  <c r="M120" i="18"/>
  <c r="M121" i="18"/>
  <c r="M122" i="18"/>
  <c r="M123" i="18"/>
  <c r="M124" i="18"/>
  <c r="M125" i="18"/>
  <c r="M126" i="18"/>
  <c r="M127" i="18"/>
  <c r="M128" i="18"/>
  <c r="M129" i="18"/>
  <c r="M130" i="18"/>
  <c r="M131" i="18"/>
  <c r="M132" i="18"/>
  <c r="M133" i="18"/>
  <c r="M134" i="18"/>
  <c r="M135" i="18"/>
  <c r="M136" i="18"/>
  <c r="M137" i="18"/>
  <c r="M138" i="18"/>
  <c r="M139" i="18"/>
  <c r="M140" i="18"/>
  <c r="M141" i="18"/>
  <c r="M142" i="18"/>
  <c r="M143" i="18"/>
  <c r="M144" i="18"/>
  <c r="M145" i="18"/>
  <c r="M146" i="18"/>
  <c r="M147" i="18"/>
  <c r="M148" i="18"/>
  <c r="L8" i="18"/>
  <c r="L9" i="18"/>
  <c r="L10" i="18"/>
  <c r="L11" i="18"/>
  <c r="L12" i="18"/>
  <c r="L13" i="18"/>
  <c r="L14" i="18"/>
  <c r="L15" i="18"/>
  <c r="L16" i="18"/>
  <c r="L17" i="18"/>
  <c r="L18" i="18"/>
  <c r="L19" i="18"/>
  <c r="L20" i="18"/>
  <c r="L21" i="18"/>
  <c r="L22" i="18"/>
  <c r="L23" i="18"/>
  <c r="L24" i="18"/>
  <c r="L25" i="18"/>
  <c r="L26" i="18"/>
  <c r="L27" i="18"/>
  <c r="L28" i="18"/>
  <c r="L29" i="18"/>
  <c r="L30" i="18"/>
  <c r="L31" i="18"/>
  <c r="L32" i="18"/>
  <c r="L33" i="18"/>
  <c r="L34" i="18"/>
  <c r="L35" i="18"/>
  <c r="L36" i="18"/>
  <c r="L37" i="18"/>
  <c r="L38" i="18"/>
  <c r="L39" i="18"/>
  <c r="L40" i="18"/>
  <c r="L41" i="18"/>
  <c r="L42" i="18"/>
  <c r="L43" i="18"/>
  <c r="L44" i="18"/>
  <c r="L45" i="18"/>
  <c r="L46" i="18"/>
  <c r="L47" i="18"/>
  <c r="L48" i="18"/>
  <c r="L49" i="18"/>
  <c r="L50" i="18"/>
  <c r="L51" i="18"/>
  <c r="L52" i="18"/>
  <c r="L53" i="18"/>
  <c r="L54" i="18"/>
  <c r="L55" i="18"/>
  <c r="L56" i="18"/>
  <c r="L57" i="18"/>
  <c r="L58" i="18"/>
  <c r="L59" i="18"/>
  <c r="L60" i="18"/>
  <c r="L61" i="18"/>
  <c r="L62" i="18"/>
  <c r="L63" i="18"/>
  <c r="L64" i="18"/>
  <c r="L65" i="18"/>
  <c r="L66" i="18"/>
  <c r="L67" i="18"/>
  <c r="L68" i="18"/>
  <c r="L69" i="18"/>
  <c r="L70" i="18"/>
  <c r="L71" i="18"/>
  <c r="L72" i="18"/>
  <c r="L73" i="18"/>
  <c r="L74" i="18"/>
  <c r="L75" i="18"/>
  <c r="L76" i="18"/>
  <c r="L77" i="18"/>
  <c r="L78" i="18"/>
  <c r="L79" i="18"/>
  <c r="L80" i="18"/>
  <c r="L81" i="18"/>
  <c r="L82" i="18"/>
  <c r="L83" i="18"/>
  <c r="L84" i="18"/>
  <c r="L85" i="18"/>
  <c r="L86" i="18"/>
  <c r="L87" i="18"/>
  <c r="L88" i="18"/>
  <c r="L89" i="18"/>
  <c r="L90" i="18"/>
  <c r="L91" i="18"/>
  <c r="L92" i="18"/>
  <c r="L93" i="18"/>
  <c r="L94" i="18"/>
  <c r="L95" i="18"/>
  <c r="L96" i="18"/>
  <c r="L97" i="18"/>
  <c r="L98" i="18"/>
  <c r="L99" i="18"/>
  <c r="L100" i="18"/>
  <c r="L101" i="18"/>
  <c r="L102" i="18"/>
  <c r="L103" i="18"/>
  <c r="L104" i="18"/>
  <c r="L105" i="18"/>
  <c r="L106" i="18"/>
  <c r="L107" i="18"/>
  <c r="L108" i="18"/>
  <c r="L109" i="18"/>
  <c r="L110" i="18"/>
  <c r="L111" i="18"/>
  <c r="L112" i="18"/>
  <c r="L113" i="18"/>
  <c r="L114" i="18"/>
  <c r="L115" i="18"/>
  <c r="L116" i="18"/>
  <c r="L117" i="18"/>
  <c r="L118" i="18"/>
  <c r="L119" i="18"/>
  <c r="L120" i="18"/>
  <c r="L121" i="18"/>
  <c r="L122" i="18"/>
  <c r="L123" i="18"/>
  <c r="L124" i="18"/>
  <c r="L125" i="18"/>
  <c r="L126" i="18"/>
  <c r="L127" i="18"/>
  <c r="L128" i="18"/>
  <c r="L129" i="18"/>
  <c r="L130" i="18"/>
  <c r="L131" i="18"/>
  <c r="L132" i="18"/>
  <c r="L133" i="18"/>
  <c r="L134" i="18"/>
  <c r="L135" i="18"/>
  <c r="L136" i="18"/>
  <c r="L137" i="18"/>
  <c r="L138" i="18"/>
  <c r="L139" i="18"/>
  <c r="L140" i="18"/>
  <c r="L141" i="18"/>
  <c r="L142" i="18"/>
  <c r="L143" i="18"/>
  <c r="L144" i="18"/>
  <c r="L145" i="18"/>
  <c r="L146" i="18"/>
  <c r="L147" i="18"/>
  <c r="L148" i="18"/>
  <c r="AD138" i="3"/>
  <c r="AF138" i="2" l="1"/>
  <c r="AG138" i="24"/>
  <c r="T8" i="24" l="1"/>
  <c r="T9" i="24"/>
  <c r="T10" i="24"/>
  <c r="T11" i="24"/>
  <c r="T12" i="24"/>
  <c r="T13" i="24"/>
  <c r="T14" i="24"/>
  <c r="T15" i="24"/>
  <c r="T16" i="24"/>
  <c r="T17" i="24"/>
  <c r="T18" i="24"/>
  <c r="T19" i="24"/>
  <c r="T20" i="24"/>
  <c r="T21" i="24"/>
  <c r="T22" i="24"/>
  <c r="T23" i="24"/>
  <c r="T24" i="24"/>
  <c r="T25" i="24"/>
  <c r="T26" i="24"/>
  <c r="T27" i="24"/>
  <c r="T28" i="24"/>
  <c r="T29" i="24"/>
  <c r="T30" i="24"/>
  <c r="T31" i="24"/>
  <c r="T32" i="24"/>
  <c r="T33" i="24"/>
  <c r="T34" i="24"/>
  <c r="T35" i="24"/>
  <c r="T36" i="24"/>
  <c r="T37" i="24"/>
  <c r="T38" i="24"/>
  <c r="T39" i="24"/>
  <c r="T40" i="24"/>
  <c r="T41" i="24"/>
  <c r="T42" i="24"/>
  <c r="T43" i="24"/>
  <c r="T44" i="24"/>
  <c r="T45" i="24"/>
  <c r="T46" i="24"/>
  <c r="T47" i="24"/>
  <c r="T48" i="24"/>
  <c r="T49" i="24"/>
  <c r="T50" i="24"/>
  <c r="T51" i="24"/>
  <c r="T52" i="24"/>
  <c r="T53" i="24"/>
  <c r="T54" i="24"/>
  <c r="T55" i="24"/>
  <c r="T56" i="24"/>
  <c r="T57" i="24"/>
  <c r="T58" i="24"/>
  <c r="T59" i="24"/>
  <c r="T60" i="24"/>
  <c r="T61" i="24"/>
  <c r="T62" i="24"/>
  <c r="T63" i="24"/>
  <c r="T64" i="24"/>
  <c r="T65" i="24"/>
  <c r="T66" i="24"/>
  <c r="T67" i="24"/>
  <c r="T68" i="24"/>
  <c r="T69" i="24"/>
  <c r="T70" i="24"/>
  <c r="T71" i="24"/>
  <c r="T72" i="24"/>
  <c r="T73" i="24"/>
  <c r="T74" i="24"/>
  <c r="T75" i="24"/>
  <c r="T76" i="24"/>
  <c r="T77" i="24"/>
  <c r="T78" i="24"/>
  <c r="T79" i="24"/>
  <c r="T80" i="24"/>
  <c r="T81" i="24"/>
  <c r="T82" i="24"/>
  <c r="T83" i="24"/>
  <c r="T84" i="24"/>
  <c r="T85" i="24"/>
  <c r="T86" i="24"/>
  <c r="T87" i="24"/>
  <c r="T88" i="24"/>
  <c r="T89" i="24"/>
  <c r="T90" i="24"/>
  <c r="T91" i="24"/>
  <c r="T92" i="24"/>
  <c r="T93" i="24"/>
  <c r="T94" i="24"/>
  <c r="T95" i="24"/>
  <c r="T96" i="24"/>
  <c r="T97" i="24"/>
  <c r="T98" i="24"/>
  <c r="T99" i="24"/>
  <c r="T100" i="24"/>
  <c r="T101" i="24"/>
  <c r="T102" i="24"/>
  <c r="T103" i="24"/>
  <c r="T104" i="24"/>
  <c r="T105" i="24"/>
  <c r="T106" i="24"/>
  <c r="T107" i="24"/>
  <c r="T108" i="24"/>
  <c r="T109" i="24"/>
  <c r="T110" i="24"/>
  <c r="T111" i="24"/>
  <c r="T112" i="24"/>
  <c r="T113" i="24"/>
  <c r="T114" i="24"/>
  <c r="T115" i="24"/>
  <c r="T116" i="24"/>
  <c r="T117" i="24"/>
  <c r="T118" i="24"/>
  <c r="T119" i="24"/>
  <c r="T120" i="24"/>
  <c r="T121" i="24"/>
  <c r="T122" i="24"/>
  <c r="T123" i="24"/>
  <c r="T124" i="24"/>
  <c r="T125" i="24"/>
  <c r="T126" i="24"/>
  <c r="T127" i="24"/>
  <c r="T128" i="24"/>
  <c r="T129" i="24"/>
  <c r="T130" i="24"/>
  <c r="T131" i="24"/>
  <c r="T132" i="24"/>
  <c r="T133" i="24"/>
  <c r="T134" i="24"/>
  <c r="T135" i="24"/>
  <c r="T136" i="24"/>
  <c r="T137" i="24"/>
  <c r="T138" i="24"/>
  <c r="T139" i="24"/>
  <c r="T140" i="24"/>
  <c r="T141" i="24"/>
  <c r="T142" i="24"/>
  <c r="T143" i="24"/>
  <c r="T144" i="24"/>
  <c r="T145" i="24"/>
  <c r="T146" i="24"/>
  <c r="T147" i="24"/>
  <c r="T148" i="24"/>
  <c r="T7" i="24"/>
  <c r="K7" i="24"/>
  <c r="J7" i="24"/>
  <c r="M7" i="20"/>
  <c r="H138" i="16"/>
  <c r="G138" i="16"/>
  <c r="F138" i="16"/>
  <c r="M138" i="20"/>
  <c r="M139" i="20"/>
  <c r="AA138" i="21"/>
  <c r="K138" i="23"/>
  <c r="AB138" i="23" s="1"/>
  <c r="K139" i="23"/>
  <c r="K138" i="24"/>
  <c r="K139" i="24"/>
  <c r="J138" i="24"/>
  <c r="J139" i="24"/>
  <c r="H138" i="26"/>
  <c r="F138" i="26"/>
  <c r="I138" i="26" s="1"/>
  <c r="E137" i="25"/>
  <c r="D137" i="25"/>
  <c r="H138" i="25" l="1"/>
  <c r="F138" i="25"/>
  <c r="G138" i="25"/>
  <c r="AB138" i="1" l="1"/>
  <c r="D138" i="2" s="1"/>
  <c r="AG138" i="2" s="1"/>
  <c r="D138" i="3" s="1"/>
  <c r="AE138" i="3" s="1"/>
  <c r="D138" i="4" s="1"/>
  <c r="AH138" i="4" s="1"/>
  <c r="D138" i="5" s="1"/>
  <c r="AB138" i="5" s="1"/>
  <c r="D138" i="18" s="1"/>
  <c r="AI138" i="18" l="1"/>
  <c r="D138" i="19" s="1"/>
  <c r="AG138" i="19" s="1"/>
  <c r="D138" i="20" s="1"/>
  <c r="AD138" i="20" s="1"/>
  <c r="D138" i="21" s="1"/>
  <c r="AB138" i="21" s="1"/>
  <c r="D138" i="22" s="1"/>
  <c r="AD138" i="22" s="1"/>
  <c r="D138" i="23" s="1"/>
  <c r="AC138" i="23" s="1"/>
  <c r="D138" i="24" s="1"/>
  <c r="AH138" i="24" s="1"/>
  <c r="D138" i="25"/>
  <c r="I138" i="16"/>
  <c r="E138" i="25"/>
  <c r="W7" i="2"/>
  <c r="I138" i="25" l="1"/>
  <c r="V52" i="1"/>
  <c r="AA8" i="19" l="1"/>
  <c r="AA9" i="19"/>
  <c r="AA10" i="19"/>
  <c r="AA11" i="19"/>
  <c r="AA12" i="19"/>
  <c r="AA13" i="19"/>
  <c r="AA14" i="19"/>
  <c r="AA15" i="19"/>
  <c r="AA16" i="19"/>
  <c r="AA17" i="19"/>
  <c r="AA18" i="19"/>
  <c r="AA19" i="19"/>
  <c r="AA20" i="19"/>
  <c r="AA21" i="19"/>
  <c r="AA22" i="19"/>
  <c r="AA23" i="19"/>
  <c r="AA24" i="19"/>
  <c r="AA25" i="19"/>
  <c r="AA26" i="19"/>
  <c r="AA27" i="19"/>
  <c r="AA28" i="19"/>
  <c r="AA29" i="19"/>
  <c r="AA30" i="19"/>
  <c r="AA31" i="19"/>
  <c r="AA32" i="19"/>
  <c r="AA33" i="19"/>
  <c r="AA34" i="19"/>
  <c r="AA35" i="19"/>
  <c r="AA36" i="19"/>
  <c r="AA37" i="19"/>
  <c r="AA38" i="19"/>
  <c r="AA39" i="19"/>
  <c r="AA40" i="19"/>
  <c r="AA41" i="19"/>
  <c r="AA42" i="19"/>
  <c r="AA43" i="19"/>
  <c r="AA44" i="19"/>
  <c r="AA45" i="19"/>
  <c r="AA46" i="19"/>
  <c r="AA47" i="19"/>
  <c r="AA48" i="19"/>
  <c r="AA49" i="19"/>
  <c r="AA50" i="19"/>
  <c r="AA51" i="19"/>
  <c r="AA52" i="19"/>
  <c r="AA53" i="19"/>
  <c r="AA54" i="19"/>
  <c r="AA55" i="19"/>
  <c r="AA56" i="19"/>
  <c r="AA57" i="19"/>
  <c r="AA58" i="19"/>
  <c r="AA59" i="19"/>
  <c r="AA60" i="19"/>
  <c r="AA61" i="19"/>
  <c r="AA62" i="19"/>
  <c r="AA63" i="19"/>
  <c r="AA64" i="19"/>
  <c r="AA65" i="19"/>
  <c r="AA66" i="19"/>
  <c r="AA67" i="19"/>
  <c r="AA68" i="19"/>
  <c r="AA69" i="19"/>
  <c r="AA70" i="19"/>
  <c r="AA71" i="19"/>
  <c r="AA72" i="19"/>
  <c r="AA73" i="19"/>
  <c r="AA74" i="19"/>
  <c r="AA75" i="19"/>
  <c r="AA76" i="19"/>
  <c r="AA77" i="19"/>
  <c r="AA78" i="19"/>
  <c r="AA79" i="19"/>
  <c r="AA80" i="19"/>
  <c r="AA81" i="19"/>
  <c r="AA82" i="19"/>
  <c r="AA83" i="19"/>
  <c r="AA84" i="19"/>
  <c r="AA85" i="19"/>
  <c r="AA86" i="19"/>
  <c r="AA87" i="19"/>
  <c r="AA88" i="19"/>
  <c r="AA89" i="19"/>
  <c r="AA90" i="19"/>
  <c r="AA91" i="19"/>
  <c r="AA92" i="19"/>
  <c r="AA93" i="19"/>
  <c r="AA94" i="19"/>
  <c r="AA95" i="19"/>
  <c r="AA96" i="19"/>
  <c r="AA97" i="19"/>
  <c r="AA98" i="19"/>
  <c r="AA99" i="19"/>
  <c r="AA100" i="19"/>
  <c r="AA101" i="19"/>
  <c r="AA102" i="19"/>
  <c r="AA103" i="19"/>
  <c r="AA104" i="19"/>
  <c r="AA105" i="19"/>
  <c r="AA106" i="19"/>
  <c r="AA107" i="19"/>
  <c r="AA108" i="19"/>
  <c r="AA109" i="19"/>
  <c r="AA110" i="19"/>
  <c r="AA111" i="19"/>
  <c r="AA112" i="19"/>
  <c r="AA113" i="19"/>
  <c r="AA114" i="19"/>
  <c r="AA115" i="19"/>
  <c r="AA116" i="19"/>
  <c r="AA117" i="19"/>
  <c r="AA118" i="19"/>
  <c r="AA119" i="19"/>
  <c r="AA120" i="19"/>
  <c r="AA121" i="19"/>
  <c r="AA122" i="19"/>
  <c r="AA123" i="19"/>
  <c r="AA124" i="19"/>
  <c r="AA125" i="19"/>
  <c r="AA126" i="19"/>
  <c r="AA127" i="19"/>
  <c r="AA128" i="19"/>
  <c r="AA129" i="19"/>
  <c r="AA130" i="19"/>
  <c r="AA131" i="19"/>
  <c r="AA132" i="19"/>
  <c r="AA133" i="19"/>
  <c r="AA134" i="19"/>
  <c r="AA135" i="19"/>
  <c r="AA136" i="19"/>
  <c r="AA137" i="19"/>
  <c r="AA139" i="19"/>
  <c r="AA140" i="19"/>
  <c r="AA141" i="19"/>
  <c r="AA142" i="19"/>
  <c r="AA143" i="19"/>
  <c r="AA144" i="19"/>
  <c r="AA145" i="19"/>
  <c r="AA146" i="19"/>
  <c r="AA147" i="19"/>
  <c r="AA148" i="19"/>
  <c r="AA7" i="19"/>
  <c r="W8" i="23"/>
  <c r="W9" i="23"/>
  <c r="W10" i="23"/>
  <c r="W11" i="23"/>
  <c r="W12" i="23"/>
  <c r="W13" i="23"/>
  <c r="W14" i="23"/>
  <c r="W15" i="23"/>
  <c r="W16" i="23"/>
  <c r="W17" i="23"/>
  <c r="W18" i="23"/>
  <c r="W19" i="23"/>
  <c r="W20" i="23"/>
  <c r="W21" i="23"/>
  <c r="W22" i="23"/>
  <c r="W23" i="23"/>
  <c r="W24" i="23"/>
  <c r="W25" i="23"/>
  <c r="W26" i="23"/>
  <c r="W27" i="23"/>
  <c r="W28" i="23"/>
  <c r="W29" i="23"/>
  <c r="W30" i="23"/>
  <c r="W31" i="23"/>
  <c r="W32" i="23"/>
  <c r="W33" i="23"/>
  <c r="W34" i="23"/>
  <c r="W35" i="23"/>
  <c r="W36" i="23"/>
  <c r="W37" i="23"/>
  <c r="W38" i="23"/>
  <c r="W39" i="23"/>
  <c r="W40" i="23"/>
  <c r="W41" i="23"/>
  <c r="W42" i="23"/>
  <c r="W43" i="23"/>
  <c r="W44" i="23"/>
  <c r="W45" i="23"/>
  <c r="W46" i="23"/>
  <c r="W47" i="23"/>
  <c r="W48" i="23"/>
  <c r="W49" i="23"/>
  <c r="W50" i="23"/>
  <c r="W51" i="23"/>
  <c r="W52" i="23"/>
  <c r="W53" i="23"/>
  <c r="W54" i="23"/>
  <c r="W55" i="23"/>
  <c r="W56" i="23"/>
  <c r="W57" i="23"/>
  <c r="W58" i="23"/>
  <c r="W59" i="23"/>
  <c r="W60" i="23"/>
  <c r="W61" i="23"/>
  <c r="W62" i="23"/>
  <c r="W63" i="23"/>
  <c r="W64" i="23"/>
  <c r="W65" i="23"/>
  <c r="W66" i="23"/>
  <c r="W67" i="23"/>
  <c r="W68" i="23"/>
  <c r="W69" i="23"/>
  <c r="W70" i="23"/>
  <c r="W71" i="23"/>
  <c r="W72" i="23"/>
  <c r="W73" i="23"/>
  <c r="W74" i="23"/>
  <c r="W75" i="23"/>
  <c r="W76" i="23"/>
  <c r="W77" i="23"/>
  <c r="W78" i="23"/>
  <c r="W79" i="23"/>
  <c r="W80" i="23"/>
  <c r="W81" i="23"/>
  <c r="W82" i="23"/>
  <c r="W83" i="23"/>
  <c r="W84" i="23"/>
  <c r="W85" i="23"/>
  <c r="W86" i="23"/>
  <c r="W87" i="23"/>
  <c r="W88" i="23"/>
  <c r="W89" i="23"/>
  <c r="W90" i="23"/>
  <c r="W91" i="23"/>
  <c r="W92" i="23"/>
  <c r="W93" i="23"/>
  <c r="W94" i="23"/>
  <c r="W95" i="23"/>
  <c r="W96" i="23"/>
  <c r="W97" i="23"/>
  <c r="W98" i="23"/>
  <c r="W99" i="23"/>
  <c r="W100" i="23"/>
  <c r="W101" i="23"/>
  <c r="W102" i="23"/>
  <c r="W103" i="23"/>
  <c r="W104" i="23"/>
  <c r="W105" i="23"/>
  <c r="W106" i="23"/>
  <c r="W107" i="23"/>
  <c r="W108" i="23"/>
  <c r="W109" i="23"/>
  <c r="W110" i="23"/>
  <c r="W111" i="23"/>
  <c r="W112" i="23"/>
  <c r="W113" i="23"/>
  <c r="W114" i="23"/>
  <c r="W115" i="23"/>
  <c r="W116" i="23"/>
  <c r="W117" i="23"/>
  <c r="W118" i="23"/>
  <c r="W119" i="23"/>
  <c r="W120" i="23"/>
  <c r="W121" i="23"/>
  <c r="W122" i="23"/>
  <c r="W123" i="23"/>
  <c r="W124" i="23"/>
  <c r="W125" i="23"/>
  <c r="W126" i="23"/>
  <c r="W127" i="23"/>
  <c r="W128" i="23"/>
  <c r="W129" i="23"/>
  <c r="W130" i="23"/>
  <c r="W131" i="23"/>
  <c r="W132" i="23"/>
  <c r="W133" i="23"/>
  <c r="W134" i="23"/>
  <c r="W135" i="23"/>
  <c r="W136" i="23"/>
  <c r="W137" i="23"/>
  <c r="W139" i="23"/>
  <c r="W140" i="23"/>
  <c r="W141" i="23"/>
  <c r="W142" i="23"/>
  <c r="W143" i="23"/>
  <c r="W144" i="23"/>
  <c r="W145" i="23"/>
  <c r="W146" i="23"/>
  <c r="W147" i="23"/>
  <c r="W148" i="23"/>
  <c r="W7" i="23"/>
  <c r="AB8" i="24"/>
  <c r="AB9" i="24"/>
  <c r="AB10" i="24"/>
  <c r="AB11" i="24"/>
  <c r="AB12" i="24"/>
  <c r="AB13" i="24"/>
  <c r="AB14" i="24"/>
  <c r="AB15" i="24"/>
  <c r="AB16" i="24"/>
  <c r="AB17" i="24"/>
  <c r="AB18" i="24"/>
  <c r="AB19" i="24"/>
  <c r="AB20" i="24"/>
  <c r="AB21" i="24"/>
  <c r="AB22" i="24"/>
  <c r="AB23" i="24"/>
  <c r="AB24" i="24"/>
  <c r="AB25" i="24"/>
  <c r="AB26" i="24"/>
  <c r="AB27" i="24"/>
  <c r="AB28" i="24"/>
  <c r="AB29" i="24"/>
  <c r="AB30" i="24"/>
  <c r="AB31" i="24"/>
  <c r="AB32" i="24"/>
  <c r="AB33" i="24"/>
  <c r="AB34" i="24"/>
  <c r="AB35" i="24"/>
  <c r="AB36" i="24"/>
  <c r="AB37" i="24"/>
  <c r="AB38" i="24"/>
  <c r="AB39" i="24"/>
  <c r="AB40" i="24"/>
  <c r="AB41" i="24"/>
  <c r="AB42" i="24"/>
  <c r="AB43" i="24"/>
  <c r="AB44" i="24"/>
  <c r="AB45" i="24"/>
  <c r="AB46" i="24"/>
  <c r="AB47" i="24"/>
  <c r="AB48" i="24"/>
  <c r="AB49" i="24"/>
  <c r="AB50" i="24"/>
  <c r="AB51" i="24"/>
  <c r="AB52" i="24"/>
  <c r="AB53" i="24"/>
  <c r="AB54" i="24"/>
  <c r="AB55" i="24"/>
  <c r="AB56" i="24"/>
  <c r="AB57" i="24"/>
  <c r="AB58" i="24"/>
  <c r="AB59" i="24"/>
  <c r="AB60" i="24"/>
  <c r="AB61" i="24"/>
  <c r="AB62" i="24"/>
  <c r="AB63" i="24"/>
  <c r="AB64" i="24"/>
  <c r="AB65" i="24"/>
  <c r="AB66" i="24"/>
  <c r="AB67" i="24"/>
  <c r="AB68" i="24"/>
  <c r="AB69" i="24"/>
  <c r="AB70" i="24"/>
  <c r="AB71" i="24"/>
  <c r="AB72" i="24"/>
  <c r="AB73" i="24"/>
  <c r="AB74" i="24"/>
  <c r="AB75" i="24"/>
  <c r="AB76" i="24"/>
  <c r="AB77" i="24"/>
  <c r="AB78" i="24"/>
  <c r="AB79" i="24"/>
  <c r="AB80" i="24"/>
  <c r="AB81" i="24"/>
  <c r="AB82" i="24"/>
  <c r="AB83" i="24"/>
  <c r="AB84" i="24"/>
  <c r="AB85" i="24"/>
  <c r="AB86" i="24"/>
  <c r="AB87" i="24"/>
  <c r="AB88" i="24"/>
  <c r="AB89" i="24"/>
  <c r="AB90" i="24"/>
  <c r="AB91" i="24"/>
  <c r="AB92" i="24"/>
  <c r="AB93" i="24"/>
  <c r="AB94" i="24"/>
  <c r="AB95" i="24"/>
  <c r="AB96" i="24"/>
  <c r="AB97" i="24"/>
  <c r="AB98" i="24"/>
  <c r="AB99" i="24"/>
  <c r="AB100" i="24"/>
  <c r="AB101" i="24"/>
  <c r="AB102" i="24"/>
  <c r="AB103" i="24"/>
  <c r="AB104" i="24"/>
  <c r="AB105" i="24"/>
  <c r="AB106" i="24"/>
  <c r="AB107" i="24"/>
  <c r="AB108" i="24"/>
  <c r="AB109" i="24"/>
  <c r="AB110" i="24"/>
  <c r="AB111" i="24"/>
  <c r="AB112" i="24"/>
  <c r="AB113" i="24"/>
  <c r="AB114" i="24"/>
  <c r="AB115" i="24"/>
  <c r="AB116" i="24"/>
  <c r="AB117" i="24"/>
  <c r="AB118" i="24"/>
  <c r="AB119" i="24"/>
  <c r="AB120" i="24"/>
  <c r="AB121" i="24"/>
  <c r="AB122" i="24"/>
  <c r="AB123" i="24"/>
  <c r="AB124" i="24"/>
  <c r="AB125" i="24"/>
  <c r="AB126" i="24"/>
  <c r="AB127" i="24"/>
  <c r="AB128" i="24"/>
  <c r="AB129" i="24"/>
  <c r="AB130" i="24"/>
  <c r="AB131" i="24"/>
  <c r="AB132" i="24"/>
  <c r="AB133" i="24"/>
  <c r="AB134" i="24"/>
  <c r="AB135" i="24"/>
  <c r="AB136" i="24"/>
  <c r="AB137" i="24"/>
  <c r="AB139" i="24"/>
  <c r="AB140" i="24"/>
  <c r="AB141" i="24"/>
  <c r="AB142" i="24"/>
  <c r="AB143" i="24"/>
  <c r="AB144" i="24"/>
  <c r="AB145" i="24"/>
  <c r="AB146" i="24"/>
  <c r="AB147" i="24"/>
  <c r="AB148" i="24"/>
  <c r="AB7" i="24"/>
  <c r="G4" i="26"/>
  <c r="AG7" i="18"/>
  <c r="V8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9" i="1"/>
  <c r="V140" i="1"/>
  <c r="V141" i="1"/>
  <c r="V142" i="1"/>
  <c r="V143" i="1"/>
  <c r="V144" i="1"/>
  <c r="V145" i="1"/>
  <c r="V146" i="1"/>
  <c r="V147" i="1"/>
  <c r="V148" i="1"/>
  <c r="V7" i="1"/>
  <c r="AA8" i="2"/>
  <c r="AA9" i="2"/>
  <c r="AA10" i="2"/>
  <c r="AA11" i="2"/>
  <c r="AA12" i="2"/>
  <c r="AA13" i="2"/>
  <c r="AA14" i="2"/>
  <c r="AA15" i="2"/>
  <c r="AA16" i="2"/>
  <c r="AA17" i="2"/>
  <c r="AA18" i="2"/>
  <c r="AA19" i="2"/>
  <c r="AA20" i="2"/>
  <c r="AA21" i="2"/>
  <c r="AA22" i="2"/>
  <c r="AA23" i="2"/>
  <c r="AA24" i="2"/>
  <c r="AA25" i="2"/>
  <c r="AA26" i="2"/>
  <c r="AA27" i="2"/>
  <c r="AA28" i="2"/>
  <c r="AA29" i="2"/>
  <c r="AA30" i="2"/>
  <c r="AA31" i="2"/>
  <c r="AA32" i="2"/>
  <c r="AA33" i="2"/>
  <c r="AA34" i="2"/>
  <c r="AA35" i="2"/>
  <c r="AA36" i="2"/>
  <c r="AA37" i="2"/>
  <c r="AA38" i="2"/>
  <c r="AA39" i="2"/>
  <c r="AA40" i="2"/>
  <c r="AA41" i="2"/>
  <c r="AA42" i="2"/>
  <c r="AA43" i="2"/>
  <c r="AA44" i="2"/>
  <c r="AA45" i="2"/>
  <c r="AA46" i="2"/>
  <c r="AA47" i="2"/>
  <c r="AA48" i="2"/>
  <c r="AA49" i="2"/>
  <c r="AA50" i="2"/>
  <c r="AA51" i="2"/>
  <c r="AA52" i="2"/>
  <c r="AA53" i="2"/>
  <c r="AA54" i="2"/>
  <c r="AA55" i="2"/>
  <c r="AA56" i="2"/>
  <c r="AA57" i="2"/>
  <c r="AA58" i="2"/>
  <c r="AA59" i="2"/>
  <c r="AA60" i="2"/>
  <c r="AA61" i="2"/>
  <c r="AA62" i="2"/>
  <c r="AA63" i="2"/>
  <c r="AA64" i="2"/>
  <c r="AA65" i="2"/>
  <c r="AA66" i="2"/>
  <c r="AA67" i="2"/>
  <c r="AA68" i="2"/>
  <c r="AA69" i="2"/>
  <c r="AA70" i="2"/>
  <c r="AA71" i="2"/>
  <c r="AA72" i="2"/>
  <c r="AA73" i="2"/>
  <c r="AA74" i="2"/>
  <c r="AA75" i="2"/>
  <c r="AA76" i="2"/>
  <c r="AA77" i="2"/>
  <c r="AA78" i="2"/>
  <c r="AA79" i="2"/>
  <c r="AA80" i="2"/>
  <c r="AA81" i="2"/>
  <c r="AA82" i="2"/>
  <c r="AA83" i="2"/>
  <c r="AA84" i="2"/>
  <c r="AA85" i="2"/>
  <c r="AA86" i="2"/>
  <c r="AA87" i="2"/>
  <c r="AA88" i="2"/>
  <c r="AA89" i="2"/>
  <c r="AA90" i="2"/>
  <c r="AA91" i="2"/>
  <c r="AA92" i="2"/>
  <c r="AA93" i="2"/>
  <c r="AA94" i="2"/>
  <c r="AA95" i="2"/>
  <c r="AA96" i="2"/>
  <c r="AA97" i="2"/>
  <c r="AA98" i="2"/>
  <c r="AA99" i="2"/>
  <c r="AA100" i="2"/>
  <c r="AA101" i="2"/>
  <c r="AA102" i="2"/>
  <c r="AA103" i="2"/>
  <c r="AA104" i="2"/>
  <c r="AA105" i="2"/>
  <c r="AA106" i="2"/>
  <c r="AA107" i="2"/>
  <c r="AA108" i="2"/>
  <c r="AA109" i="2"/>
  <c r="AA110" i="2"/>
  <c r="AA111" i="2"/>
  <c r="AA112" i="2"/>
  <c r="AA113" i="2"/>
  <c r="AA114" i="2"/>
  <c r="AA115" i="2"/>
  <c r="AA116" i="2"/>
  <c r="AA117" i="2"/>
  <c r="AA118" i="2"/>
  <c r="AA119" i="2"/>
  <c r="AA120" i="2"/>
  <c r="AA121" i="2"/>
  <c r="AA122" i="2"/>
  <c r="AA123" i="2"/>
  <c r="AA124" i="2"/>
  <c r="AA125" i="2"/>
  <c r="AA126" i="2"/>
  <c r="AA127" i="2"/>
  <c r="AA128" i="2"/>
  <c r="AA129" i="2"/>
  <c r="AA130" i="2"/>
  <c r="AA131" i="2"/>
  <c r="AA132" i="2"/>
  <c r="AA133" i="2"/>
  <c r="AA134" i="2"/>
  <c r="AA135" i="2"/>
  <c r="AA136" i="2"/>
  <c r="AA137" i="2"/>
  <c r="AA139" i="2"/>
  <c r="AA140" i="2"/>
  <c r="AA141" i="2"/>
  <c r="AA142" i="2"/>
  <c r="AA143" i="2"/>
  <c r="AA144" i="2"/>
  <c r="AA145" i="2"/>
  <c r="AA146" i="2"/>
  <c r="AA147" i="2"/>
  <c r="AA148" i="2"/>
  <c r="AA7" i="2"/>
  <c r="Y8" i="3"/>
  <c r="Y9" i="3"/>
  <c r="Y10" i="3"/>
  <c r="Y11" i="3"/>
  <c r="Y12" i="3"/>
  <c r="Y13" i="3"/>
  <c r="Y14" i="3"/>
  <c r="Y15" i="3"/>
  <c r="Y16" i="3"/>
  <c r="Y17" i="3"/>
  <c r="Y18" i="3"/>
  <c r="Y19" i="3"/>
  <c r="Y20" i="3"/>
  <c r="Y21" i="3"/>
  <c r="Y22" i="3"/>
  <c r="Y23" i="3"/>
  <c r="Y24" i="3"/>
  <c r="Y25" i="3"/>
  <c r="Y26" i="3"/>
  <c r="Y27" i="3"/>
  <c r="Y28" i="3"/>
  <c r="Y29" i="3"/>
  <c r="Y30" i="3"/>
  <c r="Y31" i="3"/>
  <c r="Y32" i="3"/>
  <c r="Y33" i="3"/>
  <c r="Y34" i="3"/>
  <c r="Y35" i="3"/>
  <c r="Y36" i="3"/>
  <c r="Y37" i="3"/>
  <c r="Y38" i="3"/>
  <c r="Y39" i="3"/>
  <c r="Y40" i="3"/>
  <c r="Y41" i="3"/>
  <c r="Y42" i="3"/>
  <c r="Y43" i="3"/>
  <c r="Y44" i="3"/>
  <c r="Y45" i="3"/>
  <c r="Y46" i="3"/>
  <c r="Y47" i="3"/>
  <c r="Y48" i="3"/>
  <c r="Y49" i="3"/>
  <c r="Y50" i="3"/>
  <c r="Y51" i="3"/>
  <c r="Y52" i="3"/>
  <c r="Y53" i="3"/>
  <c r="Y54" i="3"/>
  <c r="Y55" i="3"/>
  <c r="Y56" i="3"/>
  <c r="Y57" i="3"/>
  <c r="Y58" i="3"/>
  <c r="Y59" i="3"/>
  <c r="Y60" i="3"/>
  <c r="Y61" i="3"/>
  <c r="Y62" i="3"/>
  <c r="Y63" i="3"/>
  <c r="Y64" i="3"/>
  <c r="Y65" i="3"/>
  <c r="Y66" i="3"/>
  <c r="Y67" i="3"/>
  <c r="Y68" i="3"/>
  <c r="Y69" i="3"/>
  <c r="Y70" i="3"/>
  <c r="Y71" i="3"/>
  <c r="Y72" i="3"/>
  <c r="Y73" i="3"/>
  <c r="Y74" i="3"/>
  <c r="Y75" i="3"/>
  <c r="Y76" i="3"/>
  <c r="Y77" i="3"/>
  <c r="Y78" i="3"/>
  <c r="Y79" i="3"/>
  <c r="Y80" i="3"/>
  <c r="Y81" i="3"/>
  <c r="Y82" i="3"/>
  <c r="Y83" i="3"/>
  <c r="Y84" i="3"/>
  <c r="Y85" i="3"/>
  <c r="Y86" i="3"/>
  <c r="Y87" i="3"/>
  <c r="Y88" i="3"/>
  <c r="Y89" i="3"/>
  <c r="Y90" i="3"/>
  <c r="Y91" i="3"/>
  <c r="Y92" i="3"/>
  <c r="Y93" i="3"/>
  <c r="Y94" i="3"/>
  <c r="Y95" i="3"/>
  <c r="Y96" i="3"/>
  <c r="Y97" i="3"/>
  <c r="Y98" i="3"/>
  <c r="Y99" i="3"/>
  <c r="Y100" i="3"/>
  <c r="Y101" i="3"/>
  <c r="Y102" i="3"/>
  <c r="Y103" i="3"/>
  <c r="Y104" i="3"/>
  <c r="Y105" i="3"/>
  <c r="Y106" i="3"/>
  <c r="Y107" i="3"/>
  <c r="Y108" i="3"/>
  <c r="Y109" i="3"/>
  <c r="Y110" i="3"/>
  <c r="Y111" i="3"/>
  <c r="Y112" i="3"/>
  <c r="Y113" i="3"/>
  <c r="Y114" i="3"/>
  <c r="Y115" i="3"/>
  <c r="Y116" i="3"/>
  <c r="Y117" i="3"/>
  <c r="Y118" i="3"/>
  <c r="Y119" i="3"/>
  <c r="Y120" i="3"/>
  <c r="Y121" i="3"/>
  <c r="Y122" i="3"/>
  <c r="Y123" i="3"/>
  <c r="Y124" i="3"/>
  <c r="Y125" i="3"/>
  <c r="Y126" i="3"/>
  <c r="Y127" i="3"/>
  <c r="Y128" i="3"/>
  <c r="Y129" i="3"/>
  <c r="Y130" i="3"/>
  <c r="Y131" i="3"/>
  <c r="Y132" i="3"/>
  <c r="Y133" i="3"/>
  <c r="Y134" i="3"/>
  <c r="Y135" i="3"/>
  <c r="Y136" i="3"/>
  <c r="Y137" i="3"/>
  <c r="Y139" i="3"/>
  <c r="Y140" i="3"/>
  <c r="Y141" i="3"/>
  <c r="Y142" i="3"/>
  <c r="Y143" i="3"/>
  <c r="Y144" i="3"/>
  <c r="Y145" i="3"/>
  <c r="Y146" i="3"/>
  <c r="Y147" i="3"/>
  <c r="Y148" i="3"/>
  <c r="Y7" i="3"/>
  <c r="AB8" i="4"/>
  <c r="AB9" i="4"/>
  <c r="AB10" i="4"/>
  <c r="AB11" i="4"/>
  <c r="AB12" i="4"/>
  <c r="AB13" i="4"/>
  <c r="AB14" i="4"/>
  <c r="AB15" i="4"/>
  <c r="AB16" i="4"/>
  <c r="AB17" i="4"/>
  <c r="AB18" i="4"/>
  <c r="AB19" i="4"/>
  <c r="AB20" i="4"/>
  <c r="AB21" i="4"/>
  <c r="AB22" i="4"/>
  <c r="AB23" i="4"/>
  <c r="AB24" i="4"/>
  <c r="AB25" i="4"/>
  <c r="AB26" i="4"/>
  <c r="AB27" i="4"/>
  <c r="AB28" i="4"/>
  <c r="AB29" i="4"/>
  <c r="AB30" i="4"/>
  <c r="AB31" i="4"/>
  <c r="AB32" i="4"/>
  <c r="AB33" i="4"/>
  <c r="AB34" i="4"/>
  <c r="AB35" i="4"/>
  <c r="AB36" i="4"/>
  <c r="AB37" i="4"/>
  <c r="AB38" i="4"/>
  <c r="AB39" i="4"/>
  <c r="AB40" i="4"/>
  <c r="AB41" i="4"/>
  <c r="AB42" i="4"/>
  <c r="AB43" i="4"/>
  <c r="AB44" i="4"/>
  <c r="AB45" i="4"/>
  <c r="AB46" i="4"/>
  <c r="AB47" i="4"/>
  <c r="AB48" i="4"/>
  <c r="AB49" i="4"/>
  <c r="AB50" i="4"/>
  <c r="AB51" i="4"/>
  <c r="AB52" i="4"/>
  <c r="AB53" i="4"/>
  <c r="AB54" i="4"/>
  <c r="AB55" i="4"/>
  <c r="AB56" i="4"/>
  <c r="AB57" i="4"/>
  <c r="AB58" i="4"/>
  <c r="AB59" i="4"/>
  <c r="AB60" i="4"/>
  <c r="AB61" i="4"/>
  <c r="AB62" i="4"/>
  <c r="AB63" i="4"/>
  <c r="AB64" i="4"/>
  <c r="AB65" i="4"/>
  <c r="AB66" i="4"/>
  <c r="AB67" i="4"/>
  <c r="AB68" i="4"/>
  <c r="AB69" i="4"/>
  <c r="AB70" i="4"/>
  <c r="AB71" i="4"/>
  <c r="AB72" i="4"/>
  <c r="AB73" i="4"/>
  <c r="AB74" i="4"/>
  <c r="AB75" i="4"/>
  <c r="AB76" i="4"/>
  <c r="AB77" i="4"/>
  <c r="AB78" i="4"/>
  <c r="AB79" i="4"/>
  <c r="AB80" i="4"/>
  <c r="AB81" i="4"/>
  <c r="AB82" i="4"/>
  <c r="AB83" i="4"/>
  <c r="AB84" i="4"/>
  <c r="AB85" i="4"/>
  <c r="AB86" i="4"/>
  <c r="AB87" i="4"/>
  <c r="AB88" i="4"/>
  <c r="AB89" i="4"/>
  <c r="AB90" i="4"/>
  <c r="AB91" i="4"/>
  <c r="AB92" i="4"/>
  <c r="AB93" i="4"/>
  <c r="AB94" i="4"/>
  <c r="AB95" i="4"/>
  <c r="AB96" i="4"/>
  <c r="AB97" i="4"/>
  <c r="AB98" i="4"/>
  <c r="AB99" i="4"/>
  <c r="AB100" i="4"/>
  <c r="AB101" i="4"/>
  <c r="AB102" i="4"/>
  <c r="AB103" i="4"/>
  <c r="AB104" i="4"/>
  <c r="AB105" i="4"/>
  <c r="AB106" i="4"/>
  <c r="AB107" i="4"/>
  <c r="AB108" i="4"/>
  <c r="AB109" i="4"/>
  <c r="AB110" i="4"/>
  <c r="AB111" i="4"/>
  <c r="AB112" i="4"/>
  <c r="AB113" i="4"/>
  <c r="AB114" i="4"/>
  <c r="AB115" i="4"/>
  <c r="AB116" i="4"/>
  <c r="AB117" i="4"/>
  <c r="AB118" i="4"/>
  <c r="AB119" i="4"/>
  <c r="AB120" i="4"/>
  <c r="AB121" i="4"/>
  <c r="AB122" i="4"/>
  <c r="AB123" i="4"/>
  <c r="AB124" i="4"/>
  <c r="AB125" i="4"/>
  <c r="AB126" i="4"/>
  <c r="AB127" i="4"/>
  <c r="AB128" i="4"/>
  <c r="AB129" i="4"/>
  <c r="AB130" i="4"/>
  <c r="AB131" i="4"/>
  <c r="AB132" i="4"/>
  <c r="AB133" i="4"/>
  <c r="AB134" i="4"/>
  <c r="AB135" i="4"/>
  <c r="AB136" i="4"/>
  <c r="AB137" i="4"/>
  <c r="AB139" i="4"/>
  <c r="AB140" i="4"/>
  <c r="AB141" i="4"/>
  <c r="AB142" i="4"/>
  <c r="AB143" i="4"/>
  <c r="AB144" i="4"/>
  <c r="AB145" i="4"/>
  <c r="AB146" i="4"/>
  <c r="AB147" i="4"/>
  <c r="AB148" i="4"/>
  <c r="AB7" i="4"/>
  <c r="V8" i="5"/>
  <c r="V9" i="5"/>
  <c r="V10" i="5"/>
  <c r="V11" i="5"/>
  <c r="V12" i="5"/>
  <c r="V13" i="5"/>
  <c r="V14" i="5"/>
  <c r="V15" i="5"/>
  <c r="V16" i="5"/>
  <c r="V17" i="5"/>
  <c r="V18" i="5"/>
  <c r="V19" i="5"/>
  <c r="V20" i="5"/>
  <c r="V21" i="5"/>
  <c r="V22" i="5"/>
  <c r="V23" i="5"/>
  <c r="V24" i="5"/>
  <c r="V25" i="5"/>
  <c r="V26" i="5"/>
  <c r="V27" i="5"/>
  <c r="V28" i="5"/>
  <c r="V29" i="5"/>
  <c r="V30" i="5"/>
  <c r="V31" i="5"/>
  <c r="V32" i="5"/>
  <c r="V33" i="5"/>
  <c r="V34" i="5"/>
  <c r="V35" i="5"/>
  <c r="V36" i="5"/>
  <c r="V37" i="5"/>
  <c r="V38" i="5"/>
  <c r="V39" i="5"/>
  <c r="V40" i="5"/>
  <c r="V41" i="5"/>
  <c r="V42" i="5"/>
  <c r="V43" i="5"/>
  <c r="V44" i="5"/>
  <c r="V45" i="5"/>
  <c r="V46" i="5"/>
  <c r="V47" i="5"/>
  <c r="V48" i="5"/>
  <c r="V49" i="5"/>
  <c r="V50" i="5"/>
  <c r="V51" i="5"/>
  <c r="V52" i="5"/>
  <c r="V53" i="5"/>
  <c r="V54" i="5"/>
  <c r="V55" i="5"/>
  <c r="V56" i="5"/>
  <c r="V57" i="5"/>
  <c r="V58" i="5"/>
  <c r="V59" i="5"/>
  <c r="V60" i="5"/>
  <c r="V61" i="5"/>
  <c r="V62" i="5"/>
  <c r="V63" i="5"/>
  <c r="V64" i="5"/>
  <c r="V65" i="5"/>
  <c r="V66" i="5"/>
  <c r="V67" i="5"/>
  <c r="V68" i="5"/>
  <c r="V69" i="5"/>
  <c r="V70" i="5"/>
  <c r="V71" i="5"/>
  <c r="V72" i="5"/>
  <c r="V73" i="5"/>
  <c r="V74" i="5"/>
  <c r="V75" i="5"/>
  <c r="V76" i="5"/>
  <c r="V77" i="5"/>
  <c r="V78" i="5"/>
  <c r="V79" i="5"/>
  <c r="V80" i="5"/>
  <c r="V81" i="5"/>
  <c r="V82" i="5"/>
  <c r="V83" i="5"/>
  <c r="V84" i="5"/>
  <c r="V85" i="5"/>
  <c r="V86" i="5"/>
  <c r="V87" i="5"/>
  <c r="V88" i="5"/>
  <c r="V89" i="5"/>
  <c r="V90" i="5"/>
  <c r="V91" i="5"/>
  <c r="V92" i="5"/>
  <c r="V93" i="5"/>
  <c r="V94" i="5"/>
  <c r="V95" i="5"/>
  <c r="V96" i="5"/>
  <c r="V97" i="5"/>
  <c r="V98" i="5"/>
  <c r="V99" i="5"/>
  <c r="V100" i="5"/>
  <c r="V101" i="5"/>
  <c r="V102" i="5"/>
  <c r="V103" i="5"/>
  <c r="V104" i="5"/>
  <c r="V105" i="5"/>
  <c r="V106" i="5"/>
  <c r="V107" i="5"/>
  <c r="V108" i="5"/>
  <c r="V109" i="5"/>
  <c r="V110" i="5"/>
  <c r="V111" i="5"/>
  <c r="V112" i="5"/>
  <c r="V113" i="5"/>
  <c r="V114" i="5"/>
  <c r="V115" i="5"/>
  <c r="V116" i="5"/>
  <c r="V117" i="5"/>
  <c r="V118" i="5"/>
  <c r="V119" i="5"/>
  <c r="V120" i="5"/>
  <c r="V121" i="5"/>
  <c r="V122" i="5"/>
  <c r="V123" i="5"/>
  <c r="V124" i="5"/>
  <c r="V125" i="5"/>
  <c r="V126" i="5"/>
  <c r="V127" i="5"/>
  <c r="V128" i="5"/>
  <c r="V129" i="5"/>
  <c r="V130" i="5"/>
  <c r="V131" i="5"/>
  <c r="V132" i="5"/>
  <c r="V133" i="5"/>
  <c r="V134" i="5"/>
  <c r="V135" i="5"/>
  <c r="V136" i="5"/>
  <c r="V137" i="5"/>
  <c r="V139" i="5"/>
  <c r="V140" i="5"/>
  <c r="V141" i="5"/>
  <c r="V142" i="5"/>
  <c r="V143" i="5"/>
  <c r="V144" i="5"/>
  <c r="V145" i="5"/>
  <c r="V146" i="5"/>
  <c r="V147" i="5"/>
  <c r="V148" i="5"/>
  <c r="V7" i="5"/>
  <c r="AC8" i="18"/>
  <c r="AC9" i="18"/>
  <c r="AC10" i="18"/>
  <c r="AC11" i="18"/>
  <c r="AC12" i="18"/>
  <c r="AC13" i="18"/>
  <c r="AC14" i="18"/>
  <c r="AC15" i="18"/>
  <c r="AC16" i="18"/>
  <c r="AC17" i="18"/>
  <c r="AC18" i="18"/>
  <c r="AC19" i="18"/>
  <c r="AC20" i="18"/>
  <c r="AC21" i="18"/>
  <c r="AC22" i="18"/>
  <c r="AC23" i="18"/>
  <c r="AC24" i="18"/>
  <c r="AC25" i="18"/>
  <c r="AC26" i="18"/>
  <c r="AC27" i="18"/>
  <c r="AC28" i="18"/>
  <c r="AC29" i="18"/>
  <c r="AC30" i="18"/>
  <c r="AC31" i="18"/>
  <c r="AC32" i="18"/>
  <c r="AC33" i="18"/>
  <c r="AC34" i="18"/>
  <c r="AC35" i="18"/>
  <c r="AC36" i="18"/>
  <c r="AC37" i="18"/>
  <c r="AC38" i="18"/>
  <c r="AC39" i="18"/>
  <c r="AC40" i="18"/>
  <c r="AC41" i="18"/>
  <c r="AC42" i="18"/>
  <c r="AC43" i="18"/>
  <c r="AC44" i="18"/>
  <c r="AC45" i="18"/>
  <c r="AC46" i="18"/>
  <c r="AC47" i="18"/>
  <c r="AC48" i="18"/>
  <c r="AC49" i="18"/>
  <c r="AC50" i="18"/>
  <c r="AC51" i="18"/>
  <c r="AC52" i="18"/>
  <c r="AC53" i="18"/>
  <c r="AC54" i="18"/>
  <c r="AC55" i="18"/>
  <c r="AC56" i="18"/>
  <c r="AC57" i="18"/>
  <c r="AC58" i="18"/>
  <c r="AC59" i="18"/>
  <c r="AC60" i="18"/>
  <c r="AC61" i="18"/>
  <c r="AC62" i="18"/>
  <c r="AC63" i="18"/>
  <c r="AC64" i="18"/>
  <c r="AC65" i="18"/>
  <c r="AC66" i="18"/>
  <c r="AC67" i="18"/>
  <c r="AC68" i="18"/>
  <c r="AC69" i="18"/>
  <c r="AC70" i="18"/>
  <c r="AC71" i="18"/>
  <c r="AC72" i="18"/>
  <c r="AC73" i="18"/>
  <c r="AC74" i="18"/>
  <c r="AC75" i="18"/>
  <c r="AC76" i="18"/>
  <c r="AC77" i="18"/>
  <c r="AC78" i="18"/>
  <c r="AC79" i="18"/>
  <c r="AC80" i="18"/>
  <c r="AC81" i="18"/>
  <c r="AC82" i="18"/>
  <c r="AC83" i="18"/>
  <c r="AC84" i="18"/>
  <c r="AC85" i="18"/>
  <c r="AC86" i="18"/>
  <c r="AC87" i="18"/>
  <c r="AC88" i="18"/>
  <c r="AC89" i="18"/>
  <c r="AC90" i="18"/>
  <c r="AC91" i="18"/>
  <c r="AC92" i="18"/>
  <c r="AC93" i="18"/>
  <c r="AC94" i="18"/>
  <c r="AC95" i="18"/>
  <c r="AC96" i="18"/>
  <c r="AC97" i="18"/>
  <c r="AC98" i="18"/>
  <c r="AC99" i="18"/>
  <c r="AC100" i="18"/>
  <c r="AC101" i="18"/>
  <c r="AC102" i="18"/>
  <c r="AC103" i="18"/>
  <c r="AC104" i="18"/>
  <c r="AC105" i="18"/>
  <c r="AC106" i="18"/>
  <c r="AC107" i="18"/>
  <c r="AC108" i="18"/>
  <c r="AC109" i="18"/>
  <c r="AC110" i="18"/>
  <c r="AC111" i="18"/>
  <c r="AC112" i="18"/>
  <c r="AC113" i="18"/>
  <c r="AC114" i="18"/>
  <c r="AC115" i="18"/>
  <c r="AC116" i="18"/>
  <c r="AC117" i="18"/>
  <c r="AC118" i="18"/>
  <c r="AC119" i="18"/>
  <c r="AC120" i="18"/>
  <c r="AC121" i="18"/>
  <c r="AC122" i="18"/>
  <c r="AC123" i="18"/>
  <c r="AC124" i="18"/>
  <c r="AC125" i="18"/>
  <c r="AC126" i="18"/>
  <c r="AC127" i="18"/>
  <c r="AC128" i="18"/>
  <c r="AC129" i="18"/>
  <c r="AC130" i="18"/>
  <c r="AC131" i="18"/>
  <c r="AC132" i="18"/>
  <c r="AC133" i="18"/>
  <c r="AC134" i="18"/>
  <c r="AC135" i="18"/>
  <c r="AC136" i="18"/>
  <c r="AC137" i="18"/>
  <c r="AC139" i="18"/>
  <c r="AC140" i="18"/>
  <c r="AC141" i="18"/>
  <c r="AC142" i="18"/>
  <c r="AC143" i="18"/>
  <c r="AC144" i="18"/>
  <c r="AC145" i="18"/>
  <c r="AC146" i="18"/>
  <c r="AC147" i="18"/>
  <c r="AC148" i="18"/>
  <c r="AC7" i="18"/>
  <c r="G4" i="16"/>
  <c r="G142" i="26" l="1"/>
  <c r="G133" i="26"/>
  <c r="G125" i="26"/>
  <c r="G117" i="26"/>
  <c r="G109" i="26"/>
  <c r="G101" i="26"/>
  <c r="G93" i="26"/>
  <c r="G85" i="26"/>
  <c r="G77" i="26"/>
  <c r="G69" i="26"/>
  <c r="G61" i="26"/>
  <c r="G53" i="26"/>
  <c r="G45" i="26"/>
  <c r="G37" i="26"/>
  <c r="G29" i="26"/>
  <c r="G21" i="26"/>
  <c r="G13" i="26"/>
  <c r="G7" i="26"/>
  <c r="G141" i="26"/>
  <c r="G132" i="26"/>
  <c r="G124" i="26"/>
  <c r="G116" i="26"/>
  <c r="G108" i="26"/>
  <c r="G100" i="26"/>
  <c r="G92" i="26"/>
  <c r="G84" i="26"/>
  <c r="G76" i="26"/>
  <c r="G68" i="26"/>
  <c r="G60" i="26"/>
  <c r="G52" i="26"/>
  <c r="G44" i="26"/>
  <c r="G36" i="26"/>
  <c r="G28" i="26"/>
  <c r="G20" i="26"/>
  <c r="G12" i="26"/>
  <c r="G148" i="26"/>
  <c r="G140" i="26"/>
  <c r="G131" i="26"/>
  <c r="G123" i="26"/>
  <c r="G115" i="26"/>
  <c r="G107" i="26"/>
  <c r="G99" i="26"/>
  <c r="G91" i="26"/>
  <c r="G83" i="26"/>
  <c r="G75" i="26"/>
  <c r="G67" i="26"/>
  <c r="G59" i="26"/>
  <c r="G51" i="26"/>
  <c r="G43" i="26"/>
  <c r="G35" i="26"/>
  <c r="G27" i="26"/>
  <c r="G19" i="26"/>
  <c r="G11" i="26"/>
  <c r="G146" i="26"/>
  <c r="G137" i="26"/>
  <c r="G129" i="26"/>
  <c r="G121" i="26"/>
  <c r="G113" i="26"/>
  <c r="G105" i="26"/>
  <c r="G97" i="26"/>
  <c r="G89" i="26"/>
  <c r="G81" i="26"/>
  <c r="G73" i="26"/>
  <c r="G65" i="26"/>
  <c r="G57" i="26"/>
  <c r="G49" i="26"/>
  <c r="G41" i="26"/>
  <c r="G33" i="26"/>
  <c r="G25" i="26"/>
  <c r="G17" i="26"/>
  <c r="G9" i="26"/>
  <c r="G145" i="26"/>
  <c r="G136" i="26"/>
  <c r="G128" i="26"/>
  <c r="G120" i="26"/>
  <c r="G112" i="26"/>
  <c r="G104" i="26"/>
  <c r="G96" i="26"/>
  <c r="G88" i="26"/>
  <c r="G80" i="26"/>
  <c r="G72" i="26"/>
  <c r="G64" i="26"/>
  <c r="G56" i="26"/>
  <c r="G48" i="26"/>
  <c r="G40" i="26"/>
  <c r="G32" i="26"/>
  <c r="G24" i="26"/>
  <c r="G16" i="26"/>
  <c r="G8" i="26"/>
  <c r="G144" i="26"/>
  <c r="G135" i="26"/>
  <c r="G127" i="26"/>
  <c r="G119" i="26"/>
  <c r="G111" i="26"/>
  <c r="G103" i="26"/>
  <c r="G95" i="26"/>
  <c r="G87" i="26"/>
  <c r="G79" i="26"/>
  <c r="G71" i="26"/>
  <c r="G63" i="26"/>
  <c r="G55" i="26"/>
  <c r="G47" i="26"/>
  <c r="G39" i="26"/>
  <c r="G31" i="26"/>
  <c r="G23" i="26"/>
  <c r="G15" i="26"/>
  <c r="G143" i="26"/>
  <c r="G134" i="26"/>
  <c r="G126" i="26"/>
  <c r="G118" i="26"/>
  <c r="G110" i="26"/>
  <c r="G102" i="26"/>
  <c r="G94" i="26"/>
  <c r="G86" i="26"/>
  <c r="G78" i="26"/>
  <c r="G70" i="26"/>
  <c r="G62" i="26"/>
  <c r="G54" i="26"/>
  <c r="G46" i="26"/>
  <c r="G38" i="26"/>
  <c r="G30" i="26"/>
  <c r="G22" i="26"/>
  <c r="G14" i="26"/>
  <c r="G147" i="26"/>
  <c r="G139" i="26"/>
  <c r="G130" i="26"/>
  <c r="G122" i="26"/>
  <c r="G114" i="26"/>
  <c r="G106" i="26"/>
  <c r="G98" i="26"/>
  <c r="G90" i="26"/>
  <c r="G82" i="26"/>
  <c r="G74" i="26"/>
  <c r="G66" i="26"/>
  <c r="G58" i="26"/>
  <c r="G50" i="26"/>
  <c r="G42" i="26"/>
  <c r="G34" i="26"/>
  <c r="G26" i="26"/>
  <c r="G18" i="26"/>
  <c r="G10" i="26"/>
  <c r="G139" i="16"/>
  <c r="G146" i="16"/>
  <c r="G142" i="16"/>
  <c r="G133" i="16"/>
  <c r="G129" i="16"/>
  <c r="G125" i="16"/>
  <c r="G117" i="16"/>
  <c r="G113" i="16"/>
  <c r="G109" i="16"/>
  <c r="G101" i="16"/>
  <c r="G97" i="16"/>
  <c r="G89" i="16"/>
  <c r="G85" i="16"/>
  <c r="G81" i="16"/>
  <c r="G77" i="16"/>
  <c r="G69" i="16"/>
  <c r="G65" i="16"/>
  <c r="G57" i="16"/>
  <c r="G53" i="16"/>
  <c r="G49" i="16"/>
  <c r="G45" i="16"/>
  <c r="G41" i="16"/>
  <c r="G37" i="16"/>
  <c r="G33" i="16"/>
  <c r="G29" i="16"/>
  <c r="G25" i="16"/>
  <c r="G21" i="16"/>
  <c r="G17" i="16"/>
  <c r="G66" i="16"/>
  <c r="G145" i="16"/>
  <c r="G132" i="16"/>
  <c r="G120" i="16"/>
  <c r="G108" i="16"/>
  <c r="G96" i="16"/>
  <c r="G84" i="16"/>
  <c r="G72" i="16"/>
  <c r="G60" i="16"/>
  <c r="G44" i="16"/>
  <c r="G32" i="16"/>
  <c r="G16" i="16"/>
  <c r="G141" i="16"/>
  <c r="G128" i="16"/>
  <c r="G116" i="16"/>
  <c r="G100" i="16"/>
  <c r="G88" i="16"/>
  <c r="G80" i="16"/>
  <c r="G68" i="16"/>
  <c r="G52" i="16"/>
  <c r="G28" i="16"/>
  <c r="G8" i="16"/>
  <c r="G136" i="16"/>
  <c r="G124" i="16"/>
  <c r="G104" i="16"/>
  <c r="G105" i="16" s="1"/>
  <c r="G92" i="16"/>
  <c r="G76" i="16"/>
  <c r="G64" i="16"/>
  <c r="G48" i="16"/>
  <c r="G12" i="16"/>
  <c r="G9" i="16"/>
  <c r="G13" i="16"/>
  <c r="G126" i="16"/>
  <c r="G94" i="16"/>
  <c r="G78" i="16"/>
  <c r="G50" i="16"/>
  <c r="G30" i="16"/>
  <c r="G18" i="16"/>
  <c r="G130" i="16"/>
  <c r="G98" i="16"/>
  <c r="G34" i="16"/>
  <c r="G147" i="16"/>
  <c r="G110" i="16"/>
  <c r="G82" i="16"/>
  <c r="G62" i="16"/>
  <c r="G46" i="16"/>
  <c r="G14" i="16"/>
  <c r="G143" i="16"/>
  <c r="G7" i="16"/>
  <c r="G112" i="16"/>
  <c r="G56" i="16"/>
  <c r="G134" i="16"/>
  <c r="G122" i="16"/>
  <c r="G118" i="16"/>
  <c r="G102" i="16"/>
  <c r="G86" i="16"/>
  <c r="G74" i="16"/>
  <c r="G70" i="16"/>
  <c r="G58" i="16"/>
  <c r="G54" i="16"/>
  <c r="G42" i="16"/>
  <c r="G38" i="16"/>
  <c r="G26" i="16"/>
  <c r="G22" i="16"/>
  <c r="G10" i="16"/>
  <c r="G148" i="16"/>
  <c r="G144" i="16"/>
  <c r="G140" i="16"/>
  <c r="G135" i="16"/>
  <c r="G127" i="16"/>
  <c r="G123" i="16"/>
  <c r="G119" i="16"/>
  <c r="G115" i="16"/>
  <c r="G111" i="16"/>
  <c r="G107" i="16"/>
  <c r="G99" i="16"/>
  <c r="G95" i="16"/>
  <c r="G91" i="16"/>
  <c r="G87" i="16"/>
  <c r="G83" i="16"/>
  <c r="G75" i="16"/>
  <c r="G71" i="16"/>
  <c r="G67" i="16"/>
  <c r="G63" i="16"/>
  <c r="G59" i="16"/>
  <c r="G55" i="16"/>
  <c r="G51" i="16"/>
  <c r="G47" i="16"/>
  <c r="G43" i="16"/>
  <c r="G39" i="16"/>
  <c r="G35" i="16"/>
  <c r="G31" i="16"/>
  <c r="G27" i="16"/>
  <c r="G23" i="16"/>
  <c r="G19" i="16"/>
  <c r="G15" i="16"/>
  <c r="G139" i="25" l="1"/>
  <c r="F4" i="26"/>
  <c r="W8" i="19"/>
  <c r="W9" i="19"/>
  <c r="W10" i="19"/>
  <c r="W11" i="19"/>
  <c r="W12" i="19"/>
  <c r="W13" i="19"/>
  <c r="W14" i="19"/>
  <c r="W15" i="19"/>
  <c r="W16" i="19"/>
  <c r="W17" i="19"/>
  <c r="W18" i="19"/>
  <c r="W19" i="19"/>
  <c r="W20" i="19"/>
  <c r="W21" i="19"/>
  <c r="W22" i="19"/>
  <c r="W23" i="19"/>
  <c r="W24" i="19"/>
  <c r="W25" i="19"/>
  <c r="W26" i="19"/>
  <c r="W27" i="19"/>
  <c r="W28" i="19"/>
  <c r="W29" i="19"/>
  <c r="W30" i="19"/>
  <c r="W31" i="19"/>
  <c r="W32" i="19"/>
  <c r="W33" i="19"/>
  <c r="W34" i="19"/>
  <c r="W35" i="19"/>
  <c r="W36" i="19"/>
  <c r="W37" i="19"/>
  <c r="W38" i="19"/>
  <c r="W39" i="19"/>
  <c r="W40" i="19"/>
  <c r="W41" i="19"/>
  <c r="W42" i="19"/>
  <c r="W43" i="19"/>
  <c r="W44" i="19"/>
  <c r="W45" i="19"/>
  <c r="W46" i="19"/>
  <c r="W47" i="19"/>
  <c r="W48" i="19"/>
  <c r="W49" i="19"/>
  <c r="W50" i="19"/>
  <c r="W51" i="19"/>
  <c r="W52" i="19"/>
  <c r="W53" i="19"/>
  <c r="W54" i="19"/>
  <c r="W55" i="19"/>
  <c r="W56" i="19"/>
  <c r="W57" i="19"/>
  <c r="W58" i="19"/>
  <c r="W59" i="19"/>
  <c r="W60" i="19"/>
  <c r="W61" i="19"/>
  <c r="W62" i="19"/>
  <c r="W63" i="19"/>
  <c r="W64" i="19"/>
  <c r="W65" i="19"/>
  <c r="W66" i="19"/>
  <c r="W67" i="19"/>
  <c r="W68" i="19"/>
  <c r="W69" i="19"/>
  <c r="W70" i="19"/>
  <c r="W71" i="19"/>
  <c r="W72" i="19"/>
  <c r="W73" i="19"/>
  <c r="W74" i="19"/>
  <c r="W75" i="19"/>
  <c r="W76" i="19"/>
  <c r="W77" i="19"/>
  <c r="W78" i="19"/>
  <c r="W79" i="19"/>
  <c r="W80" i="19"/>
  <c r="W81" i="19"/>
  <c r="W82" i="19"/>
  <c r="W83" i="19"/>
  <c r="W84" i="19"/>
  <c r="W85" i="19"/>
  <c r="W86" i="19"/>
  <c r="W87" i="19"/>
  <c r="W88" i="19"/>
  <c r="W89" i="19"/>
  <c r="W90" i="19"/>
  <c r="W91" i="19"/>
  <c r="W92" i="19"/>
  <c r="W93" i="19"/>
  <c r="W94" i="19"/>
  <c r="W95" i="19"/>
  <c r="W96" i="19"/>
  <c r="W97" i="19"/>
  <c r="W98" i="19"/>
  <c r="W99" i="19"/>
  <c r="W100" i="19"/>
  <c r="W101" i="19"/>
  <c r="W102" i="19"/>
  <c r="W103" i="19"/>
  <c r="W104" i="19"/>
  <c r="W105" i="19"/>
  <c r="W106" i="19"/>
  <c r="W107" i="19"/>
  <c r="W108" i="19"/>
  <c r="W109" i="19"/>
  <c r="W110" i="19"/>
  <c r="W111" i="19"/>
  <c r="W112" i="19"/>
  <c r="W113" i="19"/>
  <c r="W114" i="19"/>
  <c r="W115" i="19"/>
  <c r="W116" i="19"/>
  <c r="W117" i="19"/>
  <c r="W118" i="19"/>
  <c r="W119" i="19"/>
  <c r="W120" i="19"/>
  <c r="W121" i="19"/>
  <c r="W122" i="19"/>
  <c r="W123" i="19"/>
  <c r="W124" i="19"/>
  <c r="W125" i="19"/>
  <c r="W126" i="19"/>
  <c r="W127" i="19"/>
  <c r="W128" i="19"/>
  <c r="W129" i="19"/>
  <c r="W130" i="19"/>
  <c r="W131" i="19"/>
  <c r="W132" i="19"/>
  <c r="W133" i="19"/>
  <c r="W134" i="19"/>
  <c r="W135" i="19"/>
  <c r="W136" i="19"/>
  <c r="W137" i="19"/>
  <c r="W139" i="19"/>
  <c r="W140" i="19"/>
  <c r="W141" i="19"/>
  <c r="W142" i="19"/>
  <c r="W143" i="19"/>
  <c r="W144" i="19"/>
  <c r="W145" i="19"/>
  <c r="W146" i="19"/>
  <c r="W147" i="19"/>
  <c r="W148" i="19"/>
  <c r="W7" i="19"/>
  <c r="U7" i="3" l="1"/>
  <c r="U8" i="3"/>
  <c r="U9" i="3"/>
  <c r="U10" i="3"/>
  <c r="U11" i="3"/>
  <c r="U12" i="3"/>
  <c r="U13" i="3"/>
  <c r="U14" i="3"/>
  <c r="U15" i="3"/>
  <c r="U16" i="3"/>
  <c r="U17" i="3"/>
  <c r="U18" i="3"/>
  <c r="U19" i="3"/>
  <c r="U20" i="3"/>
  <c r="U21" i="3"/>
  <c r="U22" i="3"/>
  <c r="U23" i="3"/>
  <c r="U24" i="3"/>
  <c r="U25" i="3"/>
  <c r="U26" i="3"/>
  <c r="U27" i="3"/>
  <c r="U28" i="3"/>
  <c r="U29" i="3"/>
  <c r="U30" i="3"/>
  <c r="U31" i="3"/>
  <c r="U32" i="3"/>
  <c r="U33" i="3"/>
  <c r="U34" i="3"/>
  <c r="U35" i="3"/>
  <c r="U36" i="3"/>
  <c r="U37" i="3"/>
  <c r="U38" i="3"/>
  <c r="U39" i="3"/>
  <c r="U40" i="3"/>
  <c r="U41" i="3"/>
  <c r="U42" i="3"/>
  <c r="U43" i="3"/>
  <c r="U44" i="3"/>
  <c r="U45" i="3"/>
  <c r="U46" i="3"/>
  <c r="U47" i="3"/>
  <c r="U48" i="3"/>
  <c r="U49" i="3"/>
  <c r="U50" i="3"/>
  <c r="U51" i="3"/>
  <c r="U52" i="3"/>
  <c r="U53" i="3"/>
  <c r="U54" i="3"/>
  <c r="U55" i="3"/>
  <c r="U56" i="3"/>
  <c r="U57" i="3"/>
  <c r="U58" i="3"/>
  <c r="U59" i="3"/>
  <c r="U60" i="3"/>
  <c r="U61" i="3"/>
  <c r="U62" i="3"/>
  <c r="U63" i="3"/>
  <c r="U64" i="3"/>
  <c r="U65" i="3"/>
  <c r="U66" i="3"/>
  <c r="U67" i="3"/>
  <c r="U68" i="3"/>
  <c r="U69" i="3"/>
  <c r="U70" i="3"/>
  <c r="U71" i="3"/>
  <c r="U72" i="3"/>
  <c r="U73" i="3"/>
  <c r="U74" i="3"/>
  <c r="U75" i="3"/>
  <c r="U76" i="3"/>
  <c r="U77" i="3"/>
  <c r="U78" i="3"/>
  <c r="U79" i="3"/>
  <c r="U80" i="3"/>
  <c r="U81" i="3"/>
  <c r="U82" i="3"/>
  <c r="U83" i="3"/>
  <c r="U84" i="3"/>
  <c r="U85" i="3"/>
  <c r="U86" i="3"/>
  <c r="U87" i="3"/>
  <c r="U88" i="3"/>
  <c r="U89" i="3"/>
  <c r="U90" i="3"/>
  <c r="U91" i="3"/>
  <c r="U92" i="3"/>
  <c r="U93" i="3"/>
  <c r="U94" i="3"/>
  <c r="U95" i="3"/>
  <c r="U96" i="3"/>
  <c r="U97" i="3"/>
  <c r="U98" i="3"/>
  <c r="U99" i="3"/>
  <c r="U100" i="3"/>
  <c r="U101" i="3"/>
  <c r="U102" i="3"/>
  <c r="U103" i="3"/>
  <c r="U104" i="3"/>
  <c r="U105" i="3"/>
  <c r="U106" i="3"/>
  <c r="U107" i="3"/>
  <c r="U108" i="3"/>
  <c r="U109" i="3"/>
  <c r="U110" i="3"/>
  <c r="U111" i="3"/>
  <c r="U112" i="3"/>
  <c r="U113" i="3"/>
  <c r="U114" i="3"/>
  <c r="U115" i="3"/>
  <c r="U116" i="3"/>
  <c r="U117" i="3"/>
  <c r="U118" i="3"/>
  <c r="U119" i="3"/>
  <c r="U120" i="3"/>
  <c r="U121" i="3"/>
  <c r="U122" i="3"/>
  <c r="U123" i="3"/>
  <c r="U124" i="3"/>
  <c r="U125" i="3"/>
  <c r="U126" i="3"/>
  <c r="U127" i="3"/>
  <c r="U128" i="3"/>
  <c r="U129" i="3"/>
  <c r="U130" i="3"/>
  <c r="U131" i="3"/>
  <c r="U132" i="3"/>
  <c r="U133" i="3"/>
  <c r="U134" i="3"/>
  <c r="U135" i="3"/>
  <c r="U136" i="3"/>
  <c r="U137" i="3"/>
  <c r="U139" i="3"/>
  <c r="U140" i="3"/>
  <c r="U141" i="3"/>
  <c r="U142" i="3"/>
  <c r="U143" i="3"/>
  <c r="U144" i="3"/>
  <c r="U145" i="3"/>
  <c r="U146" i="3"/>
  <c r="U147" i="3"/>
  <c r="U148" i="3"/>
  <c r="AC7" i="3"/>
  <c r="AC8" i="3"/>
  <c r="AC9" i="3"/>
  <c r="AC10" i="3"/>
  <c r="AC11" i="3"/>
  <c r="AC12" i="3"/>
  <c r="AC13" i="3"/>
  <c r="AC14" i="3"/>
  <c r="AC15" i="3"/>
  <c r="AC16" i="3"/>
  <c r="AC17" i="3"/>
  <c r="AC18" i="3"/>
  <c r="AC19" i="3"/>
  <c r="AC20" i="3"/>
  <c r="AC21" i="3"/>
  <c r="AC22" i="3"/>
  <c r="AC23" i="3"/>
  <c r="AC24" i="3"/>
  <c r="AC25" i="3"/>
  <c r="AC26" i="3"/>
  <c r="AC27" i="3"/>
  <c r="AC28" i="3"/>
  <c r="AC29" i="3"/>
  <c r="AC30" i="3"/>
  <c r="AC31" i="3"/>
  <c r="AC32" i="3"/>
  <c r="AC33" i="3"/>
  <c r="AC34" i="3"/>
  <c r="AC35" i="3"/>
  <c r="AC36" i="3"/>
  <c r="AC37" i="3"/>
  <c r="AC38" i="3"/>
  <c r="AC39" i="3"/>
  <c r="AC40" i="3"/>
  <c r="AC41" i="3"/>
  <c r="AC42" i="3"/>
  <c r="AC43" i="3"/>
  <c r="AC44" i="3"/>
  <c r="AC45" i="3"/>
  <c r="AC46" i="3"/>
  <c r="AC47" i="3"/>
  <c r="AC48" i="3"/>
  <c r="AC49" i="3"/>
  <c r="AC50" i="3"/>
  <c r="AC51" i="3"/>
  <c r="AC52" i="3"/>
  <c r="AC53" i="3"/>
  <c r="AC54" i="3"/>
  <c r="AC55" i="3"/>
  <c r="AC56" i="3"/>
  <c r="AC57" i="3"/>
  <c r="AC58" i="3"/>
  <c r="AC59" i="3"/>
  <c r="AC60" i="3"/>
  <c r="AC61" i="3"/>
  <c r="AC62" i="3"/>
  <c r="AC63" i="3"/>
  <c r="AC64" i="3"/>
  <c r="AC65" i="3"/>
  <c r="AC66" i="3"/>
  <c r="AC67" i="3"/>
  <c r="AC68" i="3"/>
  <c r="AC69" i="3"/>
  <c r="AC70" i="3"/>
  <c r="AC71" i="3"/>
  <c r="AC72" i="3"/>
  <c r="AC73" i="3"/>
  <c r="AC74" i="3"/>
  <c r="AC75" i="3"/>
  <c r="AC76" i="3"/>
  <c r="AC77" i="3"/>
  <c r="AC78" i="3"/>
  <c r="AC79" i="3"/>
  <c r="AC80" i="3"/>
  <c r="AC81" i="3"/>
  <c r="AC82" i="3"/>
  <c r="AC83" i="3"/>
  <c r="AC84" i="3"/>
  <c r="AC85" i="3"/>
  <c r="AC86" i="3"/>
  <c r="AC87" i="3"/>
  <c r="AC88" i="3"/>
  <c r="AC89" i="3"/>
  <c r="AC90" i="3"/>
  <c r="AC91" i="3"/>
  <c r="AC92" i="3"/>
  <c r="AC93" i="3"/>
  <c r="AC94" i="3"/>
  <c r="AC95" i="3"/>
  <c r="AC96" i="3"/>
  <c r="AC97" i="3"/>
  <c r="AC98" i="3"/>
  <c r="AC99" i="3"/>
  <c r="AC100" i="3"/>
  <c r="AC101" i="3"/>
  <c r="AC102" i="3"/>
  <c r="AC103" i="3"/>
  <c r="AC104" i="3"/>
  <c r="AC105" i="3"/>
  <c r="AC106" i="3"/>
  <c r="AC107" i="3"/>
  <c r="AC108" i="3"/>
  <c r="AC109" i="3"/>
  <c r="AC110" i="3"/>
  <c r="AC111" i="3"/>
  <c r="AC112" i="3"/>
  <c r="AC113" i="3"/>
  <c r="AC114" i="3"/>
  <c r="AC115" i="3"/>
  <c r="AC116" i="3"/>
  <c r="AC117" i="3"/>
  <c r="AC118" i="3"/>
  <c r="AC119" i="3"/>
  <c r="AC120" i="3"/>
  <c r="AC121" i="3"/>
  <c r="AC122" i="3"/>
  <c r="AC123" i="3"/>
  <c r="AC124" i="3"/>
  <c r="AC125" i="3"/>
  <c r="AC126" i="3"/>
  <c r="AC127" i="3"/>
  <c r="AC128" i="3"/>
  <c r="AC129" i="3"/>
  <c r="AC130" i="3"/>
  <c r="AC131" i="3"/>
  <c r="AC132" i="3"/>
  <c r="AC133" i="3"/>
  <c r="AC134" i="3"/>
  <c r="AC135" i="3"/>
  <c r="AC136" i="3"/>
  <c r="AC137" i="3"/>
  <c r="AC139" i="3"/>
  <c r="AC140" i="3"/>
  <c r="AC141" i="3"/>
  <c r="AC142" i="3"/>
  <c r="AC143" i="3"/>
  <c r="AC144" i="3"/>
  <c r="AC145" i="3"/>
  <c r="AC146" i="3"/>
  <c r="AC147" i="3"/>
  <c r="AC148" i="3"/>
  <c r="AD24" i="3" l="1"/>
  <c r="AD7" i="3"/>
  <c r="AD143" i="3"/>
  <c r="AD134" i="3"/>
  <c r="AD126" i="3"/>
  <c r="AD118" i="3"/>
  <c r="AD110" i="3"/>
  <c r="AD102" i="3"/>
  <c r="AD94" i="3"/>
  <c r="AD86" i="3"/>
  <c r="AD78" i="3"/>
  <c r="AD70" i="3"/>
  <c r="AD62" i="3"/>
  <c r="AD54" i="3"/>
  <c r="AD46" i="3"/>
  <c r="AD38" i="3"/>
  <c r="AD30" i="3"/>
  <c r="AD22" i="3"/>
  <c r="AD14" i="3"/>
  <c r="AD142" i="3"/>
  <c r="AD133" i="3"/>
  <c r="AD125" i="3"/>
  <c r="AD117" i="3"/>
  <c r="AD109" i="3"/>
  <c r="AD101" i="3"/>
  <c r="AD93" i="3"/>
  <c r="AD85" i="3"/>
  <c r="AD77" i="3"/>
  <c r="AD69" i="3"/>
  <c r="AD61" i="3"/>
  <c r="AD53" i="3"/>
  <c r="AD45" i="3"/>
  <c r="AD37" i="3"/>
  <c r="AD29" i="3"/>
  <c r="AD21" i="3"/>
  <c r="AD13" i="3"/>
  <c r="AD141" i="3"/>
  <c r="AD132" i="3"/>
  <c r="AD124" i="3"/>
  <c r="AD116" i="3"/>
  <c r="AD108" i="3"/>
  <c r="AD100" i="3"/>
  <c r="AD92" i="3"/>
  <c r="AD84" i="3"/>
  <c r="AD76" i="3"/>
  <c r="AD68" i="3"/>
  <c r="AD60" i="3"/>
  <c r="AD52" i="3"/>
  <c r="AD44" i="3"/>
  <c r="AD36" i="3"/>
  <c r="AD28" i="3"/>
  <c r="AD20" i="3"/>
  <c r="AD12" i="3"/>
  <c r="AD148" i="3"/>
  <c r="AD140" i="3"/>
  <c r="AD131" i="3"/>
  <c r="AD123" i="3"/>
  <c r="AD115" i="3"/>
  <c r="AD107" i="3"/>
  <c r="AD99" i="3"/>
  <c r="AD91" i="3"/>
  <c r="AD83" i="3"/>
  <c r="AD75" i="3"/>
  <c r="AD67" i="3"/>
  <c r="AD59" i="3"/>
  <c r="AD51" i="3"/>
  <c r="AD43" i="3"/>
  <c r="AD35" i="3"/>
  <c r="AD27" i="3"/>
  <c r="AD19" i="3"/>
  <c r="AD11" i="3"/>
  <c r="AD147" i="3"/>
  <c r="AD139" i="3"/>
  <c r="AD130" i="3"/>
  <c r="AD122" i="3"/>
  <c r="AD114" i="3"/>
  <c r="AD106" i="3"/>
  <c r="AD98" i="3"/>
  <c r="AD90" i="3"/>
  <c r="AD82" i="3"/>
  <c r="AD74" i="3"/>
  <c r="AD66" i="3"/>
  <c r="AD58" i="3"/>
  <c r="AD50" i="3"/>
  <c r="AD42" i="3"/>
  <c r="AD34" i="3"/>
  <c r="AD26" i="3"/>
  <c r="AD18" i="3"/>
  <c r="AD10" i="3"/>
  <c r="AD146" i="3"/>
  <c r="AD137" i="3"/>
  <c r="AD129" i="3"/>
  <c r="AD121" i="3"/>
  <c r="AD113" i="3"/>
  <c r="AD105" i="3"/>
  <c r="AD97" i="3"/>
  <c r="AD89" i="3"/>
  <c r="AD81" i="3"/>
  <c r="AD73" i="3"/>
  <c r="AD65" i="3"/>
  <c r="AD57" i="3"/>
  <c r="AD49" i="3"/>
  <c r="AD41" i="3"/>
  <c r="AD33" i="3"/>
  <c r="AD25" i="3"/>
  <c r="AD17" i="3"/>
  <c r="AD9" i="3"/>
  <c r="AD145" i="3"/>
  <c r="AD136" i="3"/>
  <c r="AD128" i="3"/>
  <c r="AD120" i="3"/>
  <c r="AD112" i="3"/>
  <c r="AD104" i="3"/>
  <c r="AD96" i="3"/>
  <c r="AD88" i="3"/>
  <c r="AD80" i="3"/>
  <c r="AD72" i="3"/>
  <c r="AD64" i="3"/>
  <c r="AD56" i="3"/>
  <c r="AD48" i="3"/>
  <c r="AD40" i="3"/>
  <c r="AD32" i="3"/>
  <c r="AD16" i="3"/>
  <c r="AD8" i="3"/>
  <c r="AD144" i="3"/>
  <c r="AD135" i="3"/>
  <c r="AD127" i="3"/>
  <c r="AD119" i="3"/>
  <c r="AD111" i="3"/>
  <c r="AD103" i="3"/>
  <c r="AD95" i="3"/>
  <c r="AD87" i="3"/>
  <c r="AD79" i="3"/>
  <c r="AD71" i="3"/>
  <c r="AD63" i="3"/>
  <c r="AD55" i="3"/>
  <c r="AD47" i="3"/>
  <c r="AD39" i="3"/>
  <c r="AD31" i="3"/>
  <c r="AD23" i="3"/>
  <c r="AD15" i="3"/>
  <c r="G16" i="25"/>
  <c r="G62" i="25"/>
  <c r="G66" i="25"/>
  <c r="G78" i="25"/>
  <c r="G82" i="25"/>
  <c r="G86" i="25"/>
  <c r="G94" i="25"/>
  <c r="G98" i="25"/>
  <c r="G102" i="25"/>
  <c r="G110" i="25"/>
  <c r="G118" i="25"/>
  <c r="G126" i="25"/>
  <c r="G130" i="25"/>
  <c r="G9" i="25"/>
  <c r="G17" i="25"/>
  <c r="G21" i="25"/>
  <c r="G25" i="25"/>
  <c r="G33" i="25"/>
  <c r="G37" i="25"/>
  <c r="G41" i="25"/>
  <c r="G49" i="25"/>
  <c r="G53" i="25"/>
  <c r="G57" i="25"/>
  <c r="G69" i="25"/>
  <c r="G81" i="25"/>
  <c r="G85" i="25"/>
  <c r="G89" i="25"/>
  <c r="G97" i="25"/>
  <c r="G101" i="25"/>
  <c r="G109" i="25"/>
  <c r="G117" i="25"/>
  <c r="G125" i="25"/>
  <c r="G129" i="25"/>
  <c r="G133" i="25"/>
  <c r="G142" i="25"/>
  <c r="G4" i="25"/>
  <c r="G77" i="25"/>
  <c r="G146" i="25"/>
  <c r="G113" i="25"/>
  <c r="G65" i="25"/>
  <c r="G51" i="25"/>
  <c r="G43" i="25"/>
  <c r="G35" i="25"/>
  <c r="G27" i="25"/>
  <c r="G23" i="25"/>
  <c r="G19" i="25"/>
  <c r="G46" i="25"/>
  <c r="G47" i="25"/>
  <c r="G39" i="25"/>
  <c r="G31" i="25"/>
  <c r="G15" i="25"/>
  <c r="G74" i="25"/>
  <c r="G58" i="25"/>
  <c r="G45" i="25"/>
  <c r="G29" i="25"/>
  <c r="G13" i="25"/>
  <c r="G148" i="25"/>
  <c r="G144" i="25"/>
  <c r="G140" i="25"/>
  <c r="G135" i="25"/>
  <c r="G127" i="25"/>
  <c r="G123" i="25"/>
  <c r="G119" i="25"/>
  <c r="G115" i="25"/>
  <c r="G111" i="25"/>
  <c r="G107" i="25"/>
  <c r="G99" i="25"/>
  <c r="G95" i="25"/>
  <c r="G91" i="25"/>
  <c r="G87" i="25"/>
  <c r="G83" i="25"/>
  <c r="G75" i="25"/>
  <c r="G71" i="25"/>
  <c r="G67" i="25"/>
  <c r="G63" i="25"/>
  <c r="G59" i="25"/>
  <c r="G55" i="25"/>
  <c r="AF7" i="24"/>
  <c r="X7" i="24"/>
  <c r="AA7" i="23"/>
  <c r="S7" i="23"/>
  <c r="AB7" i="22"/>
  <c r="X7" i="22"/>
  <c r="Z7" i="21"/>
  <c r="V7" i="21"/>
  <c r="AB7" i="20"/>
  <c r="X7" i="20"/>
  <c r="AE7" i="19"/>
  <c r="AF7" i="19" s="1"/>
  <c r="Z7" i="5"/>
  <c r="R7" i="5"/>
  <c r="AF7" i="4"/>
  <c r="X7" i="4"/>
  <c r="AE7" i="2"/>
  <c r="AF7" i="2" s="1"/>
  <c r="Z7" i="1"/>
  <c r="R7" i="1"/>
  <c r="V8" i="21"/>
  <c r="V9" i="21"/>
  <c r="V10" i="21"/>
  <c r="V11" i="21"/>
  <c r="V12" i="21"/>
  <c r="V13" i="21"/>
  <c r="V14" i="21"/>
  <c r="V15" i="21"/>
  <c r="V16" i="21"/>
  <c r="V17" i="21"/>
  <c r="V18" i="21"/>
  <c r="V19" i="21"/>
  <c r="V20" i="21"/>
  <c r="V21" i="21"/>
  <c r="V22" i="21"/>
  <c r="V23" i="21"/>
  <c r="V24" i="21"/>
  <c r="V25" i="21"/>
  <c r="V26" i="21"/>
  <c r="V27" i="21"/>
  <c r="V28" i="21"/>
  <c r="V29" i="21"/>
  <c r="V30" i="21"/>
  <c r="V31" i="21"/>
  <c r="V32" i="21"/>
  <c r="V33" i="21"/>
  <c r="V34" i="21"/>
  <c r="V35" i="21"/>
  <c r="V36" i="21"/>
  <c r="V37" i="21"/>
  <c r="V38" i="21"/>
  <c r="V39" i="21"/>
  <c r="V40" i="21"/>
  <c r="V41" i="21"/>
  <c r="V42" i="21"/>
  <c r="V43" i="21"/>
  <c r="V44" i="21"/>
  <c r="V45" i="21"/>
  <c r="V46" i="21"/>
  <c r="V47" i="21"/>
  <c r="V48" i="21"/>
  <c r="V49" i="21"/>
  <c r="V50" i="21"/>
  <c r="V51" i="21"/>
  <c r="V52" i="21"/>
  <c r="V53" i="21"/>
  <c r="V54" i="21"/>
  <c r="V55" i="21"/>
  <c r="V56" i="21"/>
  <c r="V57" i="21"/>
  <c r="V58" i="21"/>
  <c r="V59" i="21"/>
  <c r="V60" i="21"/>
  <c r="V61" i="21"/>
  <c r="V62" i="21"/>
  <c r="V63" i="21"/>
  <c r="V64" i="21"/>
  <c r="V65" i="21"/>
  <c r="V66" i="21"/>
  <c r="V67" i="21"/>
  <c r="V68" i="21"/>
  <c r="V69" i="21"/>
  <c r="V70" i="21"/>
  <c r="V71" i="21"/>
  <c r="V72" i="21"/>
  <c r="V73" i="21"/>
  <c r="V74" i="21"/>
  <c r="V75" i="21"/>
  <c r="V76" i="21"/>
  <c r="V77" i="21"/>
  <c r="V78" i="21"/>
  <c r="V79" i="21"/>
  <c r="V80" i="21"/>
  <c r="V81" i="21"/>
  <c r="V82" i="21"/>
  <c r="V83" i="21"/>
  <c r="V84" i="21"/>
  <c r="V85" i="21"/>
  <c r="V86" i="21"/>
  <c r="V87" i="21"/>
  <c r="V88" i="21"/>
  <c r="V89" i="21"/>
  <c r="V90" i="21"/>
  <c r="V91" i="21"/>
  <c r="V92" i="21"/>
  <c r="V93" i="21"/>
  <c r="V94" i="21"/>
  <c r="V95" i="21"/>
  <c r="V96" i="21"/>
  <c r="V97" i="21"/>
  <c r="V98" i="21"/>
  <c r="V99" i="21"/>
  <c r="V100" i="21"/>
  <c r="V101" i="21"/>
  <c r="V102" i="21"/>
  <c r="V103" i="21"/>
  <c r="V104" i="21"/>
  <c r="V105" i="21"/>
  <c r="V106" i="21"/>
  <c r="V107" i="21"/>
  <c r="V108" i="21"/>
  <c r="V109" i="21"/>
  <c r="V110" i="21"/>
  <c r="V111" i="21"/>
  <c r="V112" i="21"/>
  <c r="V113" i="21"/>
  <c r="V114" i="21"/>
  <c r="V115" i="21"/>
  <c r="V116" i="21"/>
  <c r="V117" i="21"/>
  <c r="V118" i="21"/>
  <c r="V119" i="21"/>
  <c r="V120" i="21"/>
  <c r="V121" i="21"/>
  <c r="V122" i="21"/>
  <c r="V123" i="21"/>
  <c r="V124" i="21"/>
  <c r="V125" i="21"/>
  <c r="V126" i="21"/>
  <c r="V127" i="21"/>
  <c r="V128" i="21"/>
  <c r="V129" i="21"/>
  <c r="V130" i="21"/>
  <c r="V131" i="21"/>
  <c r="V132" i="21"/>
  <c r="V133" i="21"/>
  <c r="V134" i="21"/>
  <c r="V135" i="21"/>
  <c r="V136" i="21"/>
  <c r="V137" i="21"/>
  <c r="V139" i="21"/>
  <c r="V140" i="21"/>
  <c r="V141" i="21"/>
  <c r="V142" i="21"/>
  <c r="V143" i="21"/>
  <c r="V144" i="21"/>
  <c r="V145" i="21"/>
  <c r="V146" i="21"/>
  <c r="V147" i="21"/>
  <c r="V148" i="21"/>
  <c r="X8" i="4"/>
  <c r="X9" i="4"/>
  <c r="X10" i="4"/>
  <c r="X11" i="4"/>
  <c r="X12" i="4"/>
  <c r="X13" i="4"/>
  <c r="X14" i="4"/>
  <c r="X15" i="4"/>
  <c r="X16" i="4"/>
  <c r="X17" i="4"/>
  <c r="X18" i="4"/>
  <c r="X19" i="4"/>
  <c r="X20" i="4"/>
  <c r="X21" i="4"/>
  <c r="X22" i="4"/>
  <c r="X23" i="4"/>
  <c r="X24" i="4"/>
  <c r="X25" i="4"/>
  <c r="X26" i="4"/>
  <c r="X27" i="4"/>
  <c r="X28" i="4"/>
  <c r="X29" i="4"/>
  <c r="X30" i="4"/>
  <c r="X31" i="4"/>
  <c r="X32" i="4"/>
  <c r="X33" i="4"/>
  <c r="X34" i="4"/>
  <c r="X35" i="4"/>
  <c r="X36" i="4"/>
  <c r="X37" i="4"/>
  <c r="X38" i="4"/>
  <c r="X39" i="4"/>
  <c r="X40" i="4"/>
  <c r="X41" i="4"/>
  <c r="X42" i="4"/>
  <c r="X43" i="4"/>
  <c r="X44" i="4"/>
  <c r="X45" i="4"/>
  <c r="X46" i="4"/>
  <c r="X47" i="4"/>
  <c r="X48" i="4"/>
  <c r="X49" i="4"/>
  <c r="X50" i="4"/>
  <c r="X51" i="4"/>
  <c r="X52" i="4"/>
  <c r="X53" i="4"/>
  <c r="X54" i="4"/>
  <c r="X55" i="4"/>
  <c r="X56" i="4"/>
  <c r="X57" i="4"/>
  <c r="X58" i="4"/>
  <c r="X59" i="4"/>
  <c r="X60" i="4"/>
  <c r="X61" i="4"/>
  <c r="X62" i="4"/>
  <c r="X63" i="4"/>
  <c r="X64" i="4"/>
  <c r="X65" i="4"/>
  <c r="X66" i="4"/>
  <c r="X67" i="4"/>
  <c r="X68" i="4"/>
  <c r="X69" i="4"/>
  <c r="X70" i="4"/>
  <c r="X71" i="4"/>
  <c r="X72" i="4"/>
  <c r="X73" i="4"/>
  <c r="X74" i="4"/>
  <c r="X75" i="4"/>
  <c r="X76" i="4"/>
  <c r="X77" i="4"/>
  <c r="X78" i="4"/>
  <c r="X79" i="4"/>
  <c r="X80" i="4"/>
  <c r="X81" i="4"/>
  <c r="X82" i="4"/>
  <c r="X83" i="4"/>
  <c r="X84" i="4"/>
  <c r="X85" i="4"/>
  <c r="X86" i="4"/>
  <c r="X87" i="4"/>
  <c r="X88" i="4"/>
  <c r="X89" i="4"/>
  <c r="X90" i="4"/>
  <c r="X91" i="4"/>
  <c r="X92" i="4"/>
  <c r="X93" i="4"/>
  <c r="X94" i="4"/>
  <c r="X95" i="4"/>
  <c r="X96" i="4"/>
  <c r="X97" i="4"/>
  <c r="X98" i="4"/>
  <c r="X99" i="4"/>
  <c r="X100" i="4"/>
  <c r="X101" i="4"/>
  <c r="X102" i="4"/>
  <c r="X103" i="4"/>
  <c r="X104" i="4"/>
  <c r="X105" i="4"/>
  <c r="X106" i="4"/>
  <c r="X107" i="4"/>
  <c r="X108" i="4"/>
  <c r="X109" i="4"/>
  <c r="X110" i="4"/>
  <c r="X111" i="4"/>
  <c r="X112" i="4"/>
  <c r="X113" i="4"/>
  <c r="X114" i="4"/>
  <c r="X115" i="4"/>
  <c r="X116" i="4"/>
  <c r="X117" i="4"/>
  <c r="X118" i="4"/>
  <c r="X119" i="4"/>
  <c r="X120" i="4"/>
  <c r="X121" i="4"/>
  <c r="X122" i="4"/>
  <c r="X123" i="4"/>
  <c r="X124" i="4"/>
  <c r="X125" i="4"/>
  <c r="X126" i="4"/>
  <c r="X127" i="4"/>
  <c r="X128" i="4"/>
  <c r="X129" i="4"/>
  <c r="X130" i="4"/>
  <c r="X131" i="4"/>
  <c r="X132" i="4"/>
  <c r="X133" i="4"/>
  <c r="X134" i="4"/>
  <c r="X135" i="4"/>
  <c r="X136" i="4"/>
  <c r="X137" i="4"/>
  <c r="X139" i="4"/>
  <c r="X140" i="4"/>
  <c r="X141" i="4"/>
  <c r="X142" i="4"/>
  <c r="X143" i="4"/>
  <c r="X144" i="4"/>
  <c r="X145" i="4"/>
  <c r="X146" i="4"/>
  <c r="X147" i="4"/>
  <c r="X148" i="4"/>
  <c r="AG5" i="24" l="1"/>
  <c r="AA7" i="5"/>
  <c r="AG7" i="4"/>
  <c r="AB7" i="23"/>
  <c r="AA7" i="21"/>
  <c r="AG7" i="24"/>
  <c r="F7" i="26"/>
  <c r="G70" i="25"/>
  <c r="G54" i="25"/>
  <c r="G26" i="25"/>
  <c r="G28" i="25"/>
  <c r="G143" i="25"/>
  <c r="G14" i="25"/>
  <c r="G30" i="25"/>
  <c r="G64" i="25"/>
  <c r="G80" i="25"/>
  <c r="G96" i="25"/>
  <c r="G112" i="25"/>
  <c r="G128" i="25"/>
  <c r="G145" i="25"/>
  <c r="G50" i="25"/>
  <c r="G147" i="25"/>
  <c r="G48" i="25"/>
  <c r="G32" i="25"/>
  <c r="G18" i="25"/>
  <c r="G34" i="25"/>
  <c r="G122" i="25"/>
  <c r="G134" i="25"/>
  <c r="G7" i="25"/>
  <c r="G42" i="25"/>
  <c r="G22" i="25"/>
  <c r="G38" i="25"/>
  <c r="G10" i="25"/>
  <c r="G12" i="25"/>
  <c r="G60" i="25"/>
  <c r="G76" i="25"/>
  <c r="G92" i="25"/>
  <c r="G108" i="25"/>
  <c r="G124" i="25"/>
  <c r="G141" i="25"/>
  <c r="G44" i="25"/>
  <c r="G68" i="25"/>
  <c r="G84" i="25"/>
  <c r="G100" i="25"/>
  <c r="G116" i="25"/>
  <c r="G132" i="25"/>
  <c r="G8" i="25"/>
  <c r="G52" i="25"/>
  <c r="G56" i="25"/>
  <c r="G72" i="25"/>
  <c r="G88" i="25"/>
  <c r="G104" i="25"/>
  <c r="G120" i="25"/>
  <c r="G136" i="25"/>
  <c r="G105" i="25" l="1"/>
  <c r="AG30" i="18" l="1"/>
  <c r="AH30" i="18" s="1"/>
  <c r="AG31" i="18"/>
  <c r="AH31" i="18" s="1"/>
  <c r="AG142" i="18"/>
  <c r="AH142" i="18" s="1"/>
  <c r="AG143" i="18"/>
  <c r="AH143" i="18" s="1"/>
  <c r="AG144" i="18"/>
  <c r="AH144" i="18" s="1"/>
  <c r="H4" i="26" l="1"/>
  <c r="AF8" i="24"/>
  <c r="AF9" i="24"/>
  <c r="AF10" i="24"/>
  <c r="AF11" i="24"/>
  <c r="AF12" i="24"/>
  <c r="AF13" i="24"/>
  <c r="AF14" i="24"/>
  <c r="AF15" i="24"/>
  <c r="AF16" i="24"/>
  <c r="AF17" i="24"/>
  <c r="AF18" i="24"/>
  <c r="AF19" i="24"/>
  <c r="AF20" i="24"/>
  <c r="AF21" i="24"/>
  <c r="AF22" i="24"/>
  <c r="AF23" i="24"/>
  <c r="AF24" i="24"/>
  <c r="AF25" i="24"/>
  <c r="AF26" i="24"/>
  <c r="AF27" i="24"/>
  <c r="AF28" i="24"/>
  <c r="AF29" i="24"/>
  <c r="AF30" i="24"/>
  <c r="AF31" i="24"/>
  <c r="AF32" i="24"/>
  <c r="AF33" i="24"/>
  <c r="AF34" i="24"/>
  <c r="AF35" i="24"/>
  <c r="AF36" i="24"/>
  <c r="AF37" i="24"/>
  <c r="AF38" i="24"/>
  <c r="AF39" i="24"/>
  <c r="AF40" i="24"/>
  <c r="AF41" i="24"/>
  <c r="AF42" i="24"/>
  <c r="AF43" i="24"/>
  <c r="AF44" i="24"/>
  <c r="AF45" i="24"/>
  <c r="AF46" i="24"/>
  <c r="AF47" i="24"/>
  <c r="AF48" i="24"/>
  <c r="AF49" i="24"/>
  <c r="AF50" i="24"/>
  <c r="AF51" i="24"/>
  <c r="AF52" i="24"/>
  <c r="AF53" i="24"/>
  <c r="AF54" i="24"/>
  <c r="AF55" i="24"/>
  <c r="AF56" i="24"/>
  <c r="AF57" i="24"/>
  <c r="AF58" i="24"/>
  <c r="AF59" i="24"/>
  <c r="AF60" i="24"/>
  <c r="AF61" i="24"/>
  <c r="AF62" i="24"/>
  <c r="AF63" i="24"/>
  <c r="AF64" i="24"/>
  <c r="AF65" i="24"/>
  <c r="AF66" i="24"/>
  <c r="AF67" i="24"/>
  <c r="AF68" i="24"/>
  <c r="AF69" i="24"/>
  <c r="AF70" i="24"/>
  <c r="AF71" i="24"/>
  <c r="AF72" i="24"/>
  <c r="AF73" i="24"/>
  <c r="AF74" i="24"/>
  <c r="AF75" i="24"/>
  <c r="AF76" i="24"/>
  <c r="AF77" i="24"/>
  <c r="AF78" i="24"/>
  <c r="AF79" i="24"/>
  <c r="AF80" i="24"/>
  <c r="AF81" i="24"/>
  <c r="AF82" i="24"/>
  <c r="AF83" i="24"/>
  <c r="AF84" i="24"/>
  <c r="AF85" i="24"/>
  <c r="AF86" i="24"/>
  <c r="AF87" i="24"/>
  <c r="AF88" i="24"/>
  <c r="AF89" i="24"/>
  <c r="AF90" i="24"/>
  <c r="AF91" i="24"/>
  <c r="AF92" i="24"/>
  <c r="AF93" i="24"/>
  <c r="AF94" i="24"/>
  <c r="AF95" i="24"/>
  <c r="AF96" i="24"/>
  <c r="AF97" i="24"/>
  <c r="AF98" i="24"/>
  <c r="AF99" i="24"/>
  <c r="AF100" i="24"/>
  <c r="AF101" i="24"/>
  <c r="AF102" i="24"/>
  <c r="AF103" i="24"/>
  <c r="AF104" i="24"/>
  <c r="AF105" i="24"/>
  <c r="AF106" i="24"/>
  <c r="AF107" i="24"/>
  <c r="AF108" i="24"/>
  <c r="AF109" i="24"/>
  <c r="AF110" i="24"/>
  <c r="AF111" i="24"/>
  <c r="AF112" i="24"/>
  <c r="AF113" i="24"/>
  <c r="AF114" i="24"/>
  <c r="AF115" i="24"/>
  <c r="AF116" i="24"/>
  <c r="AF117" i="24"/>
  <c r="AF118" i="24"/>
  <c r="AF119" i="24"/>
  <c r="AF120" i="24"/>
  <c r="AF121" i="24"/>
  <c r="AF122" i="24"/>
  <c r="AF123" i="24"/>
  <c r="AF124" i="24"/>
  <c r="AF125" i="24"/>
  <c r="AF126" i="24"/>
  <c r="AF127" i="24"/>
  <c r="AF128" i="24"/>
  <c r="AF129" i="24"/>
  <c r="AF130" i="24"/>
  <c r="AF131" i="24"/>
  <c r="AF132" i="24"/>
  <c r="AF133" i="24"/>
  <c r="AF134" i="24"/>
  <c r="AF135" i="24"/>
  <c r="AF136" i="24"/>
  <c r="AF137" i="24"/>
  <c r="AF139" i="24"/>
  <c r="AF140" i="24"/>
  <c r="AF141" i="24"/>
  <c r="AF142" i="24"/>
  <c r="AF143" i="24"/>
  <c r="AF144" i="24"/>
  <c r="AF145" i="24"/>
  <c r="AF146" i="24"/>
  <c r="AF147" i="24"/>
  <c r="AF148" i="24"/>
  <c r="X8" i="24"/>
  <c r="X9" i="24"/>
  <c r="X10" i="24"/>
  <c r="X11" i="24"/>
  <c r="X12" i="24"/>
  <c r="X13" i="24"/>
  <c r="X14" i="24"/>
  <c r="X15" i="24"/>
  <c r="X16" i="24"/>
  <c r="X17" i="24"/>
  <c r="X18" i="24"/>
  <c r="X19" i="24"/>
  <c r="X20" i="24"/>
  <c r="X21" i="24"/>
  <c r="X22" i="24"/>
  <c r="X23" i="24"/>
  <c r="X24" i="24"/>
  <c r="X25" i="24"/>
  <c r="X26" i="24"/>
  <c r="X27" i="24"/>
  <c r="X28" i="24"/>
  <c r="X29" i="24"/>
  <c r="X30" i="24"/>
  <c r="X31" i="24"/>
  <c r="X32" i="24"/>
  <c r="X33" i="24"/>
  <c r="X34" i="24"/>
  <c r="X35" i="24"/>
  <c r="X36" i="24"/>
  <c r="X37" i="24"/>
  <c r="X38" i="24"/>
  <c r="X39" i="24"/>
  <c r="X40" i="24"/>
  <c r="X41" i="24"/>
  <c r="X42" i="24"/>
  <c r="X43" i="24"/>
  <c r="X44" i="24"/>
  <c r="X45" i="24"/>
  <c r="X46" i="24"/>
  <c r="X47" i="24"/>
  <c r="X48" i="24"/>
  <c r="X49" i="24"/>
  <c r="X50" i="24"/>
  <c r="X51" i="24"/>
  <c r="X52" i="24"/>
  <c r="X53" i="24"/>
  <c r="X54" i="24"/>
  <c r="X55" i="24"/>
  <c r="X56" i="24"/>
  <c r="X57" i="24"/>
  <c r="X58" i="24"/>
  <c r="X59" i="24"/>
  <c r="X60" i="24"/>
  <c r="X61" i="24"/>
  <c r="X62" i="24"/>
  <c r="X63" i="24"/>
  <c r="X64" i="24"/>
  <c r="X65" i="24"/>
  <c r="X66" i="24"/>
  <c r="X67" i="24"/>
  <c r="X68" i="24"/>
  <c r="X69" i="24"/>
  <c r="X70" i="24"/>
  <c r="X71" i="24"/>
  <c r="X72" i="24"/>
  <c r="X73" i="24"/>
  <c r="X74" i="24"/>
  <c r="X75" i="24"/>
  <c r="X76" i="24"/>
  <c r="X77" i="24"/>
  <c r="X78" i="24"/>
  <c r="X79" i="24"/>
  <c r="X80" i="24"/>
  <c r="X81" i="24"/>
  <c r="X82" i="24"/>
  <c r="X83" i="24"/>
  <c r="X84" i="24"/>
  <c r="X85" i="24"/>
  <c r="X86" i="24"/>
  <c r="X87" i="24"/>
  <c r="X88" i="24"/>
  <c r="X89" i="24"/>
  <c r="X90" i="24"/>
  <c r="X91" i="24"/>
  <c r="X92" i="24"/>
  <c r="X93" i="24"/>
  <c r="X94" i="24"/>
  <c r="X95" i="24"/>
  <c r="X96" i="24"/>
  <c r="X97" i="24"/>
  <c r="X98" i="24"/>
  <c r="X99" i="24"/>
  <c r="X100" i="24"/>
  <c r="X101" i="24"/>
  <c r="X102" i="24"/>
  <c r="X103" i="24"/>
  <c r="X104" i="24"/>
  <c r="X105" i="24"/>
  <c r="X106" i="24"/>
  <c r="X107" i="24"/>
  <c r="X108" i="24"/>
  <c r="X109" i="24"/>
  <c r="X110" i="24"/>
  <c r="X111" i="24"/>
  <c r="X112" i="24"/>
  <c r="X113" i="24"/>
  <c r="X114" i="24"/>
  <c r="X115" i="24"/>
  <c r="X116" i="24"/>
  <c r="X117" i="24"/>
  <c r="X118" i="24"/>
  <c r="X119" i="24"/>
  <c r="X120" i="24"/>
  <c r="X121" i="24"/>
  <c r="X122" i="24"/>
  <c r="X123" i="24"/>
  <c r="X124" i="24"/>
  <c r="X125" i="24"/>
  <c r="X126" i="24"/>
  <c r="X127" i="24"/>
  <c r="X128" i="24"/>
  <c r="X129" i="24"/>
  <c r="X130" i="24"/>
  <c r="X131" i="24"/>
  <c r="X132" i="24"/>
  <c r="X133" i="24"/>
  <c r="X134" i="24"/>
  <c r="X135" i="24"/>
  <c r="X136" i="24"/>
  <c r="X137" i="24"/>
  <c r="X139" i="24"/>
  <c r="X140" i="24"/>
  <c r="X141" i="24"/>
  <c r="X142" i="24"/>
  <c r="X143" i="24"/>
  <c r="X144" i="24"/>
  <c r="X145" i="24"/>
  <c r="X146" i="24"/>
  <c r="X147" i="24"/>
  <c r="X148" i="24"/>
  <c r="K8" i="24"/>
  <c r="K9" i="24"/>
  <c r="K10" i="24"/>
  <c r="K11" i="24"/>
  <c r="K12" i="24"/>
  <c r="K13" i="24"/>
  <c r="K14" i="24"/>
  <c r="K15" i="24"/>
  <c r="K16" i="24"/>
  <c r="K17" i="24"/>
  <c r="K18" i="24"/>
  <c r="K19" i="24"/>
  <c r="K20" i="24"/>
  <c r="K21" i="24"/>
  <c r="K22" i="24"/>
  <c r="K23" i="24"/>
  <c r="K24" i="24"/>
  <c r="K25" i="24"/>
  <c r="K26" i="24"/>
  <c r="K27" i="24"/>
  <c r="K28" i="24"/>
  <c r="K29" i="24"/>
  <c r="K30" i="24"/>
  <c r="K31" i="24"/>
  <c r="K32" i="24"/>
  <c r="K33" i="24"/>
  <c r="K34" i="24"/>
  <c r="K35" i="24"/>
  <c r="K36" i="24"/>
  <c r="K37" i="24"/>
  <c r="K38" i="24"/>
  <c r="K39" i="24"/>
  <c r="K40" i="24"/>
  <c r="K41" i="24"/>
  <c r="K42" i="24"/>
  <c r="K43" i="24"/>
  <c r="K44" i="24"/>
  <c r="K45" i="24"/>
  <c r="K46" i="24"/>
  <c r="K47" i="24"/>
  <c r="K48" i="24"/>
  <c r="K49" i="24"/>
  <c r="K50" i="24"/>
  <c r="K51" i="24"/>
  <c r="K52" i="24"/>
  <c r="K53" i="24"/>
  <c r="K54" i="24"/>
  <c r="K55" i="24"/>
  <c r="K56" i="24"/>
  <c r="K57" i="24"/>
  <c r="K58" i="24"/>
  <c r="K59" i="24"/>
  <c r="K60" i="24"/>
  <c r="K61" i="24"/>
  <c r="K62" i="24"/>
  <c r="K63" i="24"/>
  <c r="K64" i="24"/>
  <c r="K65" i="24"/>
  <c r="K66" i="24"/>
  <c r="K67" i="24"/>
  <c r="K68" i="24"/>
  <c r="K69" i="24"/>
  <c r="K70" i="24"/>
  <c r="K71" i="24"/>
  <c r="K72" i="24"/>
  <c r="K73" i="24"/>
  <c r="K74" i="24"/>
  <c r="K75" i="24"/>
  <c r="K76" i="24"/>
  <c r="K77" i="24"/>
  <c r="K78" i="24"/>
  <c r="K79" i="24"/>
  <c r="K80" i="24"/>
  <c r="K81" i="24"/>
  <c r="K82" i="24"/>
  <c r="K83" i="24"/>
  <c r="K84" i="24"/>
  <c r="K85" i="24"/>
  <c r="K86" i="24"/>
  <c r="K87" i="24"/>
  <c r="K88" i="24"/>
  <c r="K89" i="24"/>
  <c r="K90" i="24"/>
  <c r="K91" i="24"/>
  <c r="K92" i="24"/>
  <c r="K93" i="24"/>
  <c r="K94" i="24"/>
  <c r="K95" i="24"/>
  <c r="K96" i="24"/>
  <c r="K97" i="24"/>
  <c r="K98" i="24"/>
  <c r="K99" i="24"/>
  <c r="K100" i="24"/>
  <c r="K101" i="24"/>
  <c r="K102" i="24"/>
  <c r="K103" i="24"/>
  <c r="K104" i="24"/>
  <c r="K105" i="24"/>
  <c r="K106" i="24"/>
  <c r="K107" i="24"/>
  <c r="K108" i="24"/>
  <c r="K109" i="24"/>
  <c r="K110" i="24"/>
  <c r="K111" i="24"/>
  <c r="K112" i="24"/>
  <c r="K113" i="24"/>
  <c r="K114" i="24"/>
  <c r="K115" i="24"/>
  <c r="K116" i="24"/>
  <c r="K117" i="24"/>
  <c r="K118" i="24"/>
  <c r="K119" i="24"/>
  <c r="K120" i="24"/>
  <c r="K121" i="24"/>
  <c r="K122" i="24"/>
  <c r="K123" i="24"/>
  <c r="K124" i="24"/>
  <c r="K125" i="24"/>
  <c r="K126" i="24"/>
  <c r="K127" i="24"/>
  <c r="K128" i="24"/>
  <c r="K129" i="24"/>
  <c r="K130" i="24"/>
  <c r="K131" i="24"/>
  <c r="K132" i="24"/>
  <c r="K133" i="24"/>
  <c r="K134" i="24"/>
  <c r="K135" i="24"/>
  <c r="K136" i="24"/>
  <c r="K137" i="24"/>
  <c r="K140" i="24"/>
  <c r="K141" i="24"/>
  <c r="K142" i="24"/>
  <c r="K143" i="24"/>
  <c r="K144" i="24"/>
  <c r="K145" i="24"/>
  <c r="K146" i="24"/>
  <c r="K147" i="24"/>
  <c r="K148" i="24"/>
  <c r="J8" i="24"/>
  <c r="J9" i="24"/>
  <c r="J10" i="24"/>
  <c r="J11" i="24"/>
  <c r="J12" i="24"/>
  <c r="J13" i="24"/>
  <c r="J14" i="24"/>
  <c r="J15" i="24"/>
  <c r="J16" i="24"/>
  <c r="J17" i="24"/>
  <c r="J18" i="24"/>
  <c r="J19" i="24"/>
  <c r="J20" i="24"/>
  <c r="J21" i="24"/>
  <c r="J22" i="24"/>
  <c r="J23" i="24"/>
  <c r="J24" i="24"/>
  <c r="J25" i="24"/>
  <c r="J26" i="24"/>
  <c r="J27" i="24"/>
  <c r="J28" i="24"/>
  <c r="J29" i="24"/>
  <c r="J30" i="24"/>
  <c r="J31" i="24"/>
  <c r="J32" i="24"/>
  <c r="J33" i="24"/>
  <c r="J34" i="24"/>
  <c r="J35" i="24"/>
  <c r="J36" i="24"/>
  <c r="J37" i="24"/>
  <c r="J38" i="24"/>
  <c r="J39" i="24"/>
  <c r="J40" i="24"/>
  <c r="J41" i="24"/>
  <c r="J42" i="24"/>
  <c r="J43" i="24"/>
  <c r="J44" i="24"/>
  <c r="J45" i="24"/>
  <c r="J46" i="24"/>
  <c r="J47" i="24"/>
  <c r="J48" i="24"/>
  <c r="J49" i="24"/>
  <c r="J50" i="24"/>
  <c r="J51" i="24"/>
  <c r="J52" i="24"/>
  <c r="J53" i="24"/>
  <c r="J54" i="24"/>
  <c r="J55" i="24"/>
  <c r="J56" i="24"/>
  <c r="J57" i="24"/>
  <c r="J58" i="24"/>
  <c r="J59" i="24"/>
  <c r="J60" i="24"/>
  <c r="J61" i="24"/>
  <c r="J62" i="24"/>
  <c r="J63" i="24"/>
  <c r="J64" i="24"/>
  <c r="J65" i="24"/>
  <c r="J66" i="24"/>
  <c r="J67" i="24"/>
  <c r="J68" i="24"/>
  <c r="J69" i="24"/>
  <c r="J70" i="24"/>
  <c r="J71" i="24"/>
  <c r="J72" i="24"/>
  <c r="J73" i="24"/>
  <c r="J74" i="24"/>
  <c r="J75" i="24"/>
  <c r="J76" i="24"/>
  <c r="J77" i="24"/>
  <c r="J78" i="24"/>
  <c r="J79" i="24"/>
  <c r="J80" i="24"/>
  <c r="J81" i="24"/>
  <c r="J82" i="24"/>
  <c r="J83" i="24"/>
  <c r="J84" i="24"/>
  <c r="J85" i="24"/>
  <c r="J86" i="24"/>
  <c r="J87" i="24"/>
  <c r="J88" i="24"/>
  <c r="J89" i="24"/>
  <c r="J90" i="24"/>
  <c r="J91" i="24"/>
  <c r="J92" i="24"/>
  <c r="J93" i="24"/>
  <c r="J94" i="24"/>
  <c r="J95" i="24"/>
  <c r="J96" i="24"/>
  <c r="J97" i="24"/>
  <c r="J98" i="24"/>
  <c r="J99" i="24"/>
  <c r="J100" i="24"/>
  <c r="J101" i="24"/>
  <c r="J102" i="24"/>
  <c r="J103" i="24"/>
  <c r="J104" i="24"/>
  <c r="J105" i="24"/>
  <c r="J106" i="24"/>
  <c r="J107" i="24"/>
  <c r="J108" i="24"/>
  <c r="J109" i="24"/>
  <c r="J110" i="24"/>
  <c r="J111" i="24"/>
  <c r="J112" i="24"/>
  <c r="J113" i="24"/>
  <c r="J114" i="24"/>
  <c r="J115" i="24"/>
  <c r="J116" i="24"/>
  <c r="J117" i="24"/>
  <c r="J118" i="24"/>
  <c r="J119" i="24"/>
  <c r="J120" i="24"/>
  <c r="J121" i="24"/>
  <c r="J122" i="24"/>
  <c r="J123" i="24"/>
  <c r="J124" i="24"/>
  <c r="J125" i="24"/>
  <c r="J126" i="24"/>
  <c r="J127" i="24"/>
  <c r="J128" i="24"/>
  <c r="J129" i="24"/>
  <c r="J130" i="24"/>
  <c r="J131" i="24"/>
  <c r="J132" i="24"/>
  <c r="J133" i="24"/>
  <c r="J134" i="24"/>
  <c r="J135" i="24"/>
  <c r="J136" i="24"/>
  <c r="J137" i="24"/>
  <c r="J140" i="24"/>
  <c r="J141" i="24"/>
  <c r="J142" i="24"/>
  <c r="J143" i="24"/>
  <c r="J144" i="24"/>
  <c r="J145" i="24"/>
  <c r="J146" i="24"/>
  <c r="J147" i="24"/>
  <c r="J148" i="24"/>
  <c r="AA8" i="23"/>
  <c r="AA9" i="23"/>
  <c r="AA10" i="23"/>
  <c r="AA11" i="23"/>
  <c r="AA12" i="23"/>
  <c r="AA13" i="23"/>
  <c r="AA14" i="23"/>
  <c r="AA15" i="23"/>
  <c r="AA16" i="23"/>
  <c r="AA17" i="23"/>
  <c r="AA18" i="23"/>
  <c r="AA19" i="23"/>
  <c r="AA20" i="23"/>
  <c r="AA21" i="23"/>
  <c r="AA22" i="23"/>
  <c r="AA23" i="23"/>
  <c r="AA24" i="23"/>
  <c r="AA25" i="23"/>
  <c r="AA26" i="23"/>
  <c r="AA27" i="23"/>
  <c r="AA28" i="23"/>
  <c r="AA29" i="23"/>
  <c r="AA30" i="23"/>
  <c r="AA31" i="23"/>
  <c r="AA32" i="23"/>
  <c r="AA33" i="23"/>
  <c r="AA34" i="23"/>
  <c r="AA35" i="23"/>
  <c r="AA36" i="23"/>
  <c r="AA37" i="23"/>
  <c r="AA38" i="23"/>
  <c r="AA39" i="23"/>
  <c r="AA40" i="23"/>
  <c r="AA41" i="23"/>
  <c r="AA42" i="23"/>
  <c r="AA43" i="23"/>
  <c r="AA44" i="23"/>
  <c r="AA45" i="23"/>
  <c r="AA46" i="23"/>
  <c r="AA47" i="23"/>
  <c r="AA48" i="23"/>
  <c r="AA49" i="23"/>
  <c r="AA50" i="23"/>
  <c r="AA51" i="23"/>
  <c r="AA52" i="23"/>
  <c r="AA53" i="23"/>
  <c r="AA54" i="23"/>
  <c r="AA55" i="23"/>
  <c r="AA56" i="23"/>
  <c r="AA57" i="23"/>
  <c r="AA58" i="23"/>
  <c r="AA59" i="23"/>
  <c r="AA60" i="23"/>
  <c r="AA61" i="23"/>
  <c r="AA62" i="23"/>
  <c r="AA63" i="23"/>
  <c r="AA64" i="23"/>
  <c r="AA65" i="23"/>
  <c r="AA66" i="23"/>
  <c r="AA67" i="23"/>
  <c r="AA68" i="23"/>
  <c r="AA69" i="23"/>
  <c r="AA70" i="23"/>
  <c r="AA71" i="23"/>
  <c r="AA72" i="23"/>
  <c r="AA73" i="23"/>
  <c r="AA74" i="23"/>
  <c r="AA75" i="23"/>
  <c r="AA76" i="23"/>
  <c r="AA77" i="23"/>
  <c r="AA78" i="23"/>
  <c r="AA79" i="23"/>
  <c r="AA80" i="23"/>
  <c r="AA81" i="23"/>
  <c r="AA82" i="23"/>
  <c r="AA83" i="23"/>
  <c r="AA84" i="23"/>
  <c r="AA85" i="23"/>
  <c r="AA86" i="23"/>
  <c r="AA87" i="23"/>
  <c r="AA88" i="23"/>
  <c r="AA89" i="23"/>
  <c r="AA90" i="23"/>
  <c r="AA91" i="23"/>
  <c r="AA92" i="23"/>
  <c r="AA93" i="23"/>
  <c r="AA94" i="23"/>
  <c r="AA95" i="23"/>
  <c r="AA96" i="23"/>
  <c r="AA97" i="23"/>
  <c r="AA98" i="23"/>
  <c r="AA99" i="23"/>
  <c r="AA100" i="23"/>
  <c r="AA101" i="23"/>
  <c r="AA102" i="23"/>
  <c r="AA103" i="23"/>
  <c r="AA104" i="23"/>
  <c r="AA105" i="23"/>
  <c r="AA106" i="23"/>
  <c r="AA107" i="23"/>
  <c r="AA108" i="23"/>
  <c r="AA109" i="23"/>
  <c r="AA110" i="23"/>
  <c r="AA111" i="23"/>
  <c r="AA112" i="23"/>
  <c r="AA113" i="23"/>
  <c r="AA114" i="23"/>
  <c r="AA115" i="23"/>
  <c r="AA116" i="23"/>
  <c r="AA117" i="23"/>
  <c r="AA118" i="23"/>
  <c r="AA119" i="23"/>
  <c r="AA120" i="23"/>
  <c r="AA121" i="23"/>
  <c r="AA122" i="23"/>
  <c r="AA123" i="23"/>
  <c r="AA124" i="23"/>
  <c r="AA125" i="23"/>
  <c r="AA126" i="23"/>
  <c r="AA127" i="23"/>
  <c r="AA128" i="23"/>
  <c r="AA129" i="23"/>
  <c r="AA130" i="23"/>
  <c r="AA131" i="23"/>
  <c r="AA132" i="23"/>
  <c r="AA133" i="23"/>
  <c r="AA134" i="23"/>
  <c r="AA135" i="23"/>
  <c r="AA136" i="23"/>
  <c r="AA137" i="23"/>
  <c r="AA139" i="23"/>
  <c r="AA140" i="23"/>
  <c r="AA141" i="23"/>
  <c r="AA142" i="23"/>
  <c r="AA143" i="23"/>
  <c r="AA144" i="23"/>
  <c r="AA145" i="23"/>
  <c r="AA146" i="23"/>
  <c r="AA147" i="23"/>
  <c r="AA148" i="23"/>
  <c r="S8" i="23"/>
  <c r="S9" i="23"/>
  <c r="S10" i="23"/>
  <c r="S11" i="23"/>
  <c r="S12" i="23"/>
  <c r="S13" i="23"/>
  <c r="S14" i="23"/>
  <c r="S15" i="23"/>
  <c r="S16" i="23"/>
  <c r="S17" i="23"/>
  <c r="S18" i="23"/>
  <c r="S19" i="23"/>
  <c r="S20" i="23"/>
  <c r="S21" i="23"/>
  <c r="S22" i="23"/>
  <c r="S23" i="23"/>
  <c r="S24" i="23"/>
  <c r="S25" i="23"/>
  <c r="S26" i="23"/>
  <c r="S27" i="23"/>
  <c r="S28" i="23"/>
  <c r="S29" i="23"/>
  <c r="S30" i="23"/>
  <c r="S31" i="23"/>
  <c r="S32" i="23"/>
  <c r="S33" i="23"/>
  <c r="S34" i="23"/>
  <c r="S35" i="23"/>
  <c r="S36" i="23"/>
  <c r="S37" i="23"/>
  <c r="S38" i="23"/>
  <c r="S39" i="23"/>
  <c r="S40" i="23"/>
  <c r="S41" i="23"/>
  <c r="S42" i="23"/>
  <c r="S43" i="23"/>
  <c r="S44" i="23"/>
  <c r="S45" i="23"/>
  <c r="S46" i="23"/>
  <c r="S47" i="23"/>
  <c r="S48" i="23"/>
  <c r="S49" i="23"/>
  <c r="S50" i="23"/>
  <c r="S51" i="23"/>
  <c r="S52" i="23"/>
  <c r="S53" i="23"/>
  <c r="S54" i="23"/>
  <c r="S55" i="23"/>
  <c r="S56" i="23"/>
  <c r="S57" i="23"/>
  <c r="S58" i="23"/>
  <c r="S59" i="23"/>
  <c r="S60" i="23"/>
  <c r="S61" i="23"/>
  <c r="S62" i="23"/>
  <c r="S63" i="23"/>
  <c r="S64" i="23"/>
  <c r="S65" i="23"/>
  <c r="S66" i="23"/>
  <c r="S67" i="23"/>
  <c r="S68" i="23"/>
  <c r="S69" i="23"/>
  <c r="S70" i="23"/>
  <c r="S71" i="23"/>
  <c r="S72" i="23"/>
  <c r="S73" i="23"/>
  <c r="S74" i="23"/>
  <c r="S75" i="23"/>
  <c r="S76" i="23"/>
  <c r="S77" i="23"/>
  <c r="S78" i="23"/>
  <c r="S79" i="23"/>
  <c r="S80" i="23"/>
  <c r="S81" i="23"/>
  <c r="S82" i="23"/>
  <c r="S83" i="23"/>
  <c r="S84" i="23"/>
  <c r="S85" i="23"/>
  <c r="S86" i="23"/>
  <c r="S87" i="23"/>
  <c r="S88" i="23"/>
  <c r="S89" i="23"/>
  <c r="S90" i="23"/>
  <c r="S91" i="23"/>
  <c r="S92" i="23"/>
  <c r="S93" i="23"/>
  <c r="S94" i="23"/>
  <c r="S95" i="23"/>
  <c r="S96" i="23"/>
  <c r="S97" i="23"/>
  <c r="S98" i="23"/>
  <c r="S99" i="23"/>
  <c r="S100" i="23"/>
  <c r="S101" i="23"/>
  <c r="S102" i="23"/>
  <c r="S103" i="23"/>
  <c r="S104" i="23"/>
  <c r="S105" i="23"/>
  <c r="S106" i="23"/>
  <c r="S107" i="23"/>
  <c r="S108" i="23"/>
  <c r="S109" i="23"/>
  <c r="S110" i="23"/>
  <c r="S111" i="23"/>
  <c r="S112" i="23"/>
  <c r="S113" i="23"/>
  <c r="S114" i="23"/>
  <c r="S115" i="23"/>
  <c r="S116" i="23"/>
  <c r="S117" i="23"/>
  <c r="S118" i="23"/>
  <c r="S119" i="23"/>
  <c r="S120" i="23"/>
  <c r="S121" i="23"/>
  <c r="S122" i="23"/>
  <c r="S123" i="23"/>
  <c r="S124" i="23"/>
  <c r="S125" i="23"/>
  <c r="S126" i="23"/>
  <c r="S127" i="23"/>
  <c r="S128" i="23"/>
  <c r="S129" i="23"/>
  <c r="S130" i="23"/>
  <c r="S131" i="23"/>
  <c r="S132" i="23"/>
  <c r="S133" i="23"/>
  <c r="S134" i="23"/>
  <c r="S135" i="23"/>
  <c r="S136" i="23"/>
  <c r="S137" i="23"/>
  <c r="S139" i="23"/>
  <c r="S140" i="23"/>
  <c r="S141" i="23"/>
  <c r="S142" i="23"/>
  <c r="S143" i="23"/>
  <c r="S144" i="23"/>
  <c r="S145" i="23"/>
  <c r="S146" i="23"/>
  <c r="S147" i="23"/>
  <c r="S148" i="23"/>
  <c r="K8" i="23"/>
  <c r="K9" i="23"/>
  <c r="K10" i="23"/>
  <c r="K11" i="23"/>
  <c r="K12" i="23"/>
  <c r="K13" i="23"/>
  <c r="AB13" i="23" s="1"/>
  <c r="K14" i="23"/>
  <c r="K15" i="23"/>
  <c r="K16" i="23"/>
  <c r="K17" i="23"/>
  <c r="K18" i="23"/>
  <c r="K19" i="23"/>
  <c r="K20" i="23"/>
  <c r="K21" i="23"/>
  <c r="AB21" i="23" s="1"/>
  <c r="K22" i="23"/>
  <c r="K23" i="23"/>
  <c r="K24" i="23"/>
  <c r="K25" i="23"/>
  <c r="K26" i="23"/>
  <c r="K27" i="23"/>
  <c r="K28" i="23"/>
  <c r="K29" i="23"/>
  <c r="AB29" i="23" s="1"/>
  <c r="K30" i="23"/>
  <c r="K31" i="23"/>
  <c r="K32" i="23"/>
  <c r="K33" i="23"/>
  <c r="K34" i="23"/>
  <c r="K35" i="23"/>
  <c r="K36" i="23"/>
  <c r="K37" i="23"/>
  <c r="AB37" i="23" s="1"/>
  <c r="K38" i="23"/>
  <c r="K39" i="23"/>
  <c r="K40" i="23"/>
  <c r="K41" i="23"/>
  <c r="K42" i="23"/>
  <c r="K43" i="23"/>
  <c r="K44" i="23"/>
  <c r="K45" i="23"/>
  <c r="AB45" i="23" s="1"/>
  <c r="K46" i="23"/>
  <c r="K47" i="23"/>
  <c r="K48" i="23"/>
  <c r="K49" i="23"/>
  <c r="K50" i="23"/>
  <c r="K51" i="23"/>
  <c r="K52" i="23"/>
  <c r="K53" i="23"/>
  <c r="AB53" i="23" s="1"/>
  <c r="K54" i="23"/>
  <c r="K55" i="23"/>
  <c r="K56" i="23"/>
  <c r="K57" i="23"/>
  <c r="K58" i="23"/>
  <c r="K59" i="23"/>
  <c r="K60" i="23"/>
  <c r="K61" i="23"/>
  <c r="AB61" i="23" s="1"/>
  <c r="K62" i="23"/>
  <c r="K63" i="23"/>
  <c r="K64" i="23"/>
  <c r="K65" i="23"/>
  <c r="K66" i="23"/>
  <c r="K67" i="23"/>
  <c r="K68" i="23"/>
  <c r="K69" i="23"/>
  <c r="AB69" i="23" s="1"/>
  <c r="K70" i="23"/>
  <c r="K71" i="23"/>
  <c r="K72" i="23"/>
  <c r="K73" i="23"/>
  <c r="K74" i="23"/>
  <c r="K75" i="23"/>
  <c r="K76" i="23"/>
  <c r="K77" i="23"/>
  <c r="AB77" i="23" s="1"/>
  <c r="K78" i="23"/>
  <c r="K79" i="23"/>
  <c r="K80" i="23"/>
  <c r="K81" i="23"/>
  <c r="K82" i="23"/>
  <c r="K83" i="23"/>
  <c r="K84" i="23"/>
  <c r="K85" i="23"/>
  <c r="AB85" i="23" s="1"/>
  <c r="K86" i="23"/>
  <c r="K87" i="23"/>
  <c r="K88" i="23"/>
  <c r="K89" i="23"/>
  <c r="K90" i="23"/>
  <c r="K91" i="23"/>
  <c r="K92" i="23"/>
  <c r="K93" i="23"/>
  <c r="AB93" i="23" s="1"/>
  <c r="K94" i="23"/>
  <c r="K95" i="23"/>
  <c r="K96" i="23"/>
  <c r="K97" i="23"/>
  <c r="K98" i="23"/>
  <c r="K99" i="23"/>
  <c r="K100" i="23"/>
  <c r="K101" i="23"/>
  <c r="AB101" i="23" s="1"/>
  <c r="K102" i="23"/>
  <c r="K103" i="23"/>
  <c r="K104" i="23"/>
  <c r="K105" i="23"/>
  <c r="K106" i="23"/>
  <c r="K107" i="23"/>
  <c r="K108" i="23"/>
  <c r="K109" i="23"/>
  <c r="AB109" i="23" s="1"/>
  <c r="K110" i="23"/>
  <c r="K111" i="23"/>
  <c r="K112" i="23"/>
  <c r="K113" i="23"/>
  <c r="K114" i="23"/>
  <c r="K115" i="23"/>
  <c r="K116" i="23"/>
  <c r="K117" i="23"/>
  <c r="AB117" i="23" s="1"/>
  <c r="K118" i="23"/>
  <c r="K119" i="23"/>
  <c r="K120" i="23"/>
  <c r="K121" i="23"/>
  <c r="K122" i="23"/>
  <c r="K123" i="23"/>
  <c r="K124" i="23"/>
  <c r="K125" i="23"/>
  <c r="AB125" i="23" s="1"/>
  <c r="K126" i="23"/>
  <c r="K127" i="23"/>
  <c r="K128" i="23"/>
  <c r="K129" i="23"/>
  <c r="K130" i="23"/>
  <c r="K131" i="23"/>
  <c r="K132" i="23"/>
  <c r="K133" i="23"/>
  <c r="AB133" i="23" s="1"/>
  <c r="K134" i="23"/>
  <c r="K135" i="23"/>
  <c r="K136" i="23"/>
  <c r="K137" i="23"/>
  <c r="K140" i="23"/>
  <c r="K141" i="23"/>
  <c r="K142" i="23"/>
  <c r="AB142" i="23" s="1"/>
  <c r="K143" i="23"/>
  <c r="K144" i="23"/>
  <c r="K145" i="23"/>
  <c r="K146" i="23"/>
  <c r="K147" i="23"/>
  <c r="K148" i="23"/>
  <c r="AB8" i="22"/>
  <c r="AB9" i="22"/>
  <c r="AB10" i="22"/>
  <c r="AB11" i="22"/>
  <c r="AB12" i="22"/>
  <c r="AB13" i="22"/>
  <c r="AB14" i="22"/>
  <c r="AB15" i="22"/>
  <c r="AB16" i="22"/>
  <c r="AB17" i="22"/>
  <c r="AB18" i="22"/>
  <c r="AB19" i="22"/>
  <c r="AB20" i="22"/>
  <c r="AB21" i="22"/>
  <c r="AB22" i="22"/>
  <c r="AB23" i="22"/>
  <c r="AB24" i="22"/>
  <c r="AB25" i="22"/>
  <c r="AB26" i="22"/>
  <c r="AB27" i="22"/>
  <c r="AB28" i="22"/>
  <c r="AB29" i="22"/>
  <c r="AB30" i="22"/>
  <c r="AB31" i="22"/>
  <c r="AB32" i="22"/>
  <c r="AB33" i="22"/>
  <c r="AB34" i="22"/>
  <c r="AB35" i="22"/>
  <c r="AB36" i="22"/>
  <c r="AB37" i="22"/>
  <c r="AB38" i="22"/>
  <c r="AB39" i="22"/>
  <c r="AB40" i="22"/>
  <c r="AB41" i="22"/>
  <c r="AB42" i="22"/>
  <c r="AB43" i="22"/>
  <c r="AB44" i="22"/>
  <c r="AB45" i="22"/>
  <c r="AB46" i="22"/>
  <c r="AB47" i="22"/>
  <c r="AB48" i="22"/>
  <c r="AB49" i="22"/>
  <c r="AB50" i="22"/>
  <c r="AB51" i="22"/>
  <c r="AB52" i="22"/>
  <c r="AB53" i="22"/>
  <c r="AB54" i="22"/>
  <c r="AB55" i="22"/>
  <c r="AB56" i="22"/>
  <c r="AB57" i="22"/>
  <c r="AB58" i="22"/>
  <c r="AB59" i="22"/>
  <c r="AB60" i="22"/>
  <c r="AB61" i="22"/>
  <c r="AB62" i="22"/>
  <c r="AB63" i="22"/>
  <c r="AB64" i="22"/>
  <c r="AB65" i="22"/>
  <c r="AB66" i="22"/>
  <c r="AB67" i="22"/>
  <c r="AB68" i="22"/>
  <c r="AB69" i="22"/>
  <c r="AB70" i="22"/>
  <c r="AB71" i="22"/>
  <c r="AB72" i="22"/>
  <c r="AB73" i="22"/>
  <c r="AB74" i="22"/>
  <c r="AB75" i="22"/>
  <c r="AB76" i="22"/>
  <c r="AB77" i="22"/>
  <c r="AB78" i="22"/>
  <c r="AB79" i="22"/>
  <c r="AB80" i="22"/>
  <c r="AB81" i="22"/>
  <c r="AB82" i="22"/>
  <c r="AB83" i="22"/>
  <c r="AB84" i="22"/>
  <c r="AB85" i="22"/>
  <c r="AB86" i="22"/>
  <c r="AB87" i="22"/>
  <c r="AB88" i="22"/>
  <c r="AB89" i="22"/>
  <c r="AB90" i="22"/>
  <c r="AB91" i="22"/>
  <c r="AB92" i="22"/>
  <c r="AB93" i="22"/>
  <c r="AB94" i="22"/>
  <c r="AB95" i="22"/>
  <c r="AB96" i="22"/>
  <c r="AB97" i="22"/>
  <c r="AB98" i="22"/>
  <c r="AB99" i="22"/>
  <c r="AB100" i="22"/>
  <c r="AB101" i="22"/>
  <c r="AB102" i="22"/>
  <c r="AB103" i="22"/>
  <c r="AB104" i="22"/>
  <c r="AB105" i="22"/>
  <c r="AB106" i="22"/>
  <c r="AB107" i="22"/>
  <c r="AB108" i="22"/>
  <c r="AB109" i="22"/>
  <c r="AB110" i="22"/>
  <c r="AB111" i="22"/>
  <c r="AB112" i="22"/>
  <c r="AB113" i="22"/>
  <c r="AB114" i="22"/>
  <c r="AB115" i="22"/>
  <c r="AB116" i="22"/>
  <c r="AB117" i="22"/>
  <c r="AB118" i="22"/>
  <c r="AB119" i="22"/>
  <c r="AB120" i="22"/>
  <c r="AB121" i="22"/>
  <c r="AB122" i="22"/>
  <c r="AB123" i="22"/>
  <c r="AB124" i="22"/>
  <c r="AB125" i="22"/>
  <c r="AB126" i="22"/>
  <c r="AB127" i="22"/>
  <c r="AB128" i="22"/>
  <c r="AB129" i="22"/>
  <c r="AB130" i="22"/>
  <c r="AB131" i="22"/>
  <c r="AB132" i="22"/>
  <c r="AB133" i="22"/>
  <c r="AB134" i="22"/>
  <c r="AB135" i="22"/>
  <c r="AB136" i="22"/>
  <c r="AB137" i="22"/>
  <c r="AB139" i="22"/>
  <c r="AB140" i="22"/>
  <c r="AB141" i="22"/>
  <c r="AB142" i="22"/>
  <c r="AB143" i="22"/>
  <c r="AB144" i="22"/>
  <c r="AB145" i="22"/>
  <c r="AB146" i="22"/>
  <c r="AB147" i="22"/>
  <c r="AB148" i="22"/>
  <c r="X8" i="22"/>
  <c r="AC8" i="22" s="1"/>
  <c r="X9" i="22"/>
  <c r="AC9" i="22" s="1"/>
  <c r="X10" i="22"/>
  <c r="AC10" i="22" s="1"/>
  <c r="X11" i="22"/>
  <c r="AC11" i="22" s="1"/>
  <c r="X12" i="22"/>
  <c r="X13" i="22"/>
  <c r="X14" i="22"/>
  <c r="AC14" i="22" s="1"/>
  <c r="X15" i="22"/>
  <c r="AC15" i="22" s="1"/>
  <c r="X16" i="22"/>
  <c r="AC16" i="22" s="1"/>
  <c r="X17" i="22"/>
  <c r="AC17" i="22" s="1"/>
  <c r="X18" i="22"/>
  <c r="AC18" i="22" s="1"/>
  <c r="X19" i="22"/>
  <c r="AC19" i="22" s="1"/>
  <c r="X20" i="22"/>
  <c r="X21" i="22"/>
  <c r="X22" i="22"/>
  <c r="AC22" i="22" s="1"/>
  <c r="X23" i="22"/>
  <c r="AC23" i="22" s="1"/>
  <c r="X24" i="22"/>
  <c r="AC24" i="22" s="1"/>
  <c r="X25" i="22"/>
  <c r="AC25" i="22" s="1"/>
  <c r="X26" i="22"/>
  <c r="AC26" i="22" s="1"/>
  <c r="X27" i="22"/>
  <c r="AC27" i="22" s="1"/>
  <c r="X28" i="22"/>
  <c r="X29" i="22"/>
  <c r="X30" i="22"/>
  <c r="AC30" i="22" s="1"/>
  <c r="X31" i="22"/>
  <c r="AC31" i="22" s="1"/>
  <c r="X32" i="22"/>
  <c r="AC32" i="22" s="1"/>
  <c r="X33" i="22"/>
  <c r="AC33" i="22" s="1"/>
  <c r="X34" i="22"/>
  <c r="AC34" i="22" s="1"/>
  <c r="X35" i="22"/>
  <c r="AC35" i="22" s="1"/>
  <c r="X36" i="22"/>
  <c r="X37" i="22"/>
  <c r="X38" i="22"/>
  <c r="AC38" i="22" s="1"/>
  <c r="X39" i="22"/>
  <c r="AC39" i="22" s="1"/>
  <c r="X40" i="22"/>
  <c r="AC40" i="22" s="1"/>
  <c r="X41" i="22"/>
  <c r="AC41" i="22" s="1"/>
  <c r="X42" i="22"/>
  <c r="AC42" i="22" s="1"/>
  <c r="X43" i="22"/>
  <c r="AC43" i="22" s="1"/>
  <c r="X44" i="22"/>
  <c r="X45" i="22"/>
  <c r="X46" i="22"/>
  <c r="AC46" i="22" s="1"/>
  <c r="X47" i="22"/>
  <c r="AC47" i="22" s="1"/>
  <c r="X48" i="22"/>
  <c r="AC48" i="22" s="1"/>
  <c r="X49" i="22"/>
  <c r="AC49" i="22" s="1"/>
  <c r="X50" i="22"/>
  <c r="AC50" i="22" s="1"/>
  <c r="X51" i="22"/>
  <c r="AC51" i="22" s="1"/>
  <c r="X52" i="22"/>
  <c r="X53" i="22"/>
  <c r="X54" i="22"/>
  <c r="AC54" i="22" s="1"/>
  <c r="X55" i="22"/>
  <c r="AC55" i="22" s="1"/>
  <c r="X56" i="22"/>
  <c r="AC56" i="22" s="1"/>
  <c r="X57" i="22"/>
  <c r="AC57" i="22" s="1"/>
  <c r="X58" i="22"/>
  <c r="AC58" i="22" s="1"/>
  <c r="X59" i="22"/>
  <c r="AC59" i="22" s="1"/>
  <c r="X60" i="22"/>
  <c r="X61" i="22"/>
  <c r="X62" i="22"/>
  <c r="AC62" i="22" s="1"/>
  <c r="X63" i="22"/>
  <c r="AC63" i="22" s="1"/>
  <c r="X64" i="22"/>
  <c r="AC64" i="22" s="1"/>
  <c r="X65" i="22"/>
  <c r="AC65" i="22" s="1"/>
  <c r="X66" i="22"/>
  <c r="AC66" i="22" s="1"/>
  <c r="X67" i="22"/>
  <c r="AC67" i="22" s="1"/>
  <c r="X68" i="22"/>
  <c r="X69" i="22"/>
  <c r="X70" i="22"/>
  <c r="AC70" i="22" s="1"/>
  <c r="X71" i="22"/>
  <c r="AC71" i="22" s="1"/>
  <c r="X72" i="22"/>
  <c r="AC72" i="22" s="1"/>
  <c r="X73" i="22"/>
  <c r="AC73" i="22" s="1"/>
  <c r="X74" i="22"/>
  <c r="AC74" i="22" s="1"/>
  <c r="X75" i="22"/>
  <c r="AC75" i="22" s="1"/>
  <c r="X76" i="22"/>
  <c r="X77" i="22"/>
  <c r="X78" i="22"/>
  <c r="AC78" i="22" s="1"/>
  <c r="X79" i="22"/>
  <c r="AC79" i="22" s="1"/>
  <c r="X80" i="22"/>
  <c r="AC80" i="22" s="1"/>
  <c r="X81" i="22"/>
  <c r="AC81" i="22" s="1"/>
  <c r="X82" i="22"/>
  <c r="AC82" i="22" s="1"/>
  <c r="X83" i="22"/>
  <c r="AC83" i="22" s="1"/>
  <c r="X84" i="22"/>
  <c r="X85" i="22"/>
  <c r="X86" i="22"/>
  <c r="AC86" i="22" s="1"/>
  <c r="X87" i="22"/>
  <c r="AC87" i="22" s="1"/>
  <c r="X88" i="22"/>
  <c r="AC88" i="22" s="1"/>
  <c r="X89" i="22"/>
  <c r="AC89" i="22" s="1"/>
  <c r="X90" i="22"/>
  <c r="AC90" i="22" s="1"/>
  <c r="X91" i="22"/>
  <c r="AC91" i="22" s="1"/>
  <c r="X92" i="22"/>
  <c r="X93" i="22"/>
  <c r="X94" i="22"/>
  <c r="AC94" i="22" s="1"/>
  <c r="X95" i="22"/>
  <c r="AC95" i="22" s="1"/>
  <c r="X96" i="22"/>
  <c r="AC96" i="22" s="1"/>
  <c r="X97" i="22"/>
  <c r="AC97" i="22" s="1"/>
  <c r="X98" i="22"/>
  <c r="AC98" i="22" s="1"/>
  <c r="X99" i="22"/>
  <c r="AC99" i="22" s="1"/>
  <c r="X100" i="22"/>
  <c r="X101" i="22"/>
  <c r="X102" i="22"/>
  <c r="AC102" i="22" s="1"/>
  <c r="X103" i="22"/>
  <c r="AC103" i="22" s="1"/>
  <c r="X104" i="22"/>
  <c r="AC104" i="22" s="1"/>
  <c r="X105" i="22"/>
  <c r="AC105" i="22" s="1"/>
  <c r="X106" i="22"/>
  <c r="AC106" i="22" s="1"/>
  <c r="X107" i="22"/>
  <c r="AC107" i="22" s="1"/>
  <c r="X108" i="22"/>
  <c r="X109" i="22"/>
  <c r="X110" i="22"/>
  <c r="AC110" i="22" s="1"/>
  <c r="X111" i="22"/>
  <c r="AC111" i="22" s="1"/>
  <c r="X112" i="22"/>
  <c r="AC112" i="22" s="1"/>
  <c r="X113" i="22"/>
  <c r="AC113" i="22" s="1"/>
  <c r="X114" i="22"/>
  <c r="AC114" i="22" s="1"/>
  <c r="X115" i="22"/>
  <c r="AC115" i="22" s="1"/>
  <c r="X116" i="22"/>
  <c r="X117" i="22"/>
  <c r="X118" i="22"/>
  <c r="X119" i="22"/>
  <c r="AC119" i="22" s="1"/>
  <c r="X120" i="22"/>
  <c r="AC120" i="22" s="1"/>
  <c r="X121" i="22"/>
  <c r="AC121" i="22" s="1"/>
  <c r="X122" i="22"/>
  <c r="AC122" i="22" s="1"/>
  <c r="X123" i="22"/>
  <c r="AC123" i="22" s="1"/>
  <c r="X124" i="22"/>
  <c r="X125" i="22"/>
  <c r="X126" i="22"/>
  <c r="X127" i="22"/>
  <c r="AC127" i="22" s="1"/>
  <c r="X128" i="22"/>
  <c r="AC128" i="22" s="1"/>
  <c r="X129" i="22"/>
  <c r="AC129" i="22" s="1"/>
  <c r="X130" i="22"/>
  <c r="AC130" i="22" s="1"/>
  <c r="X131" i="22"/>
  <c r="AC131" i="22" s="1"/>
  <c r="X132" i="22"/>
  <c r="X133" i="22"/>
  <c r="X134" i="22"/>
  <c r="X135" i="22"/>
  <c r="AC135" i="22" s="1"/>
  <c r="X136" i="22"/>
  <c r="AC136" i="22" s="1"/>
  <c r="X137" i="22"/>
  <c r="AC137" i="22" s="1"/>
  <c r="X139" i="22"/>
  <c r="AC139" i="22" s="1"/>
  <c r="X140" i="22"/>
  <c r="AC140" i="22" s="1"/>
  <c r="X141" i="22"/>
  <c r="X142" i="22"/>
  <c r="X143" i="22"/>
  <c r="X144" i="22"/>
  <c r="AC144" i="22" s="1"/>
  <c r="X145" i="22"/>
  <c r="AC145" i="22" s="1"/>
  <c r="X146" i="22"/>
  <c r="AC146" i="22" s="1"/>
  <c r="X147" i="22"/>
  <c r="AC147" i="22" s="1"/>
  <c r="X148" i="22"/>
  <c r="AC148" i="22" s="1"/>
  <c r="Z8" i="21"/>
  <c r="Z9" i="21"/>
  <c r="Z10" i="21"/>
  <c r="Z11" i="21"/>
  <c r="Z12" i="21"/>
  <c r="AA12" i="21" s="1"/>
  <c r="Z13" i="21"/>
  <c r="Z14" i="21"/>
  <c r="Z15" i="21"/>
  <c r="Z16" i="21"/>
  <c r="Z17" i="21"/>
  <c r="Z18" i="21"/>
  <c r="Z19" i="21"/>
  <c r="AA19" i="21" s="1"/>
  <c r="Z20" i="21"/>
  <c r="AA20" i="21" s="1"/>
  <c r="Z21" i="21"/>
  <c r="Z22" i="21"/>
  <c r="Z23" i="21"/>
  <c r="Z24" i="21"/>
  <c r="Z25" i="21"/>
  <c r="Z26" i="21"/>
  <c r="Z27" i="21"/>
  <c r="AA27" i="21" s="1"/>
  <c r="Z28" i="21"/>
  <c r="AA28" i="21" s="1"/>
  <c r="Z29" i="21"/>
  <c r="Z30" i="21"/>
  <c r="Z31" i="21"/>
  <c r="AA31" i="21" s="1"/>
  <c r="Z32" i="21"/>
  <c r="Z33" i="21"/>
  <c r="Z34" i="21"/>
  <c r="Z35" i="21"/>
  <c r="Z36" i="21"/>
  <c r="AA36" i="21" s="1"/>
  <c r="Z37" i="21"/>
  <c r="Z38" i="21"/>
  <c r="AA38" i="21" s="1"/>
  <c r="Z39" i="21"/>
  <c r="Z40" i="21"/>
  <c r="Z41" i="21"/>
  <c r="Z42" i="21"/>
  <c r="Z43" i="21"/>
  <c r="AA43" i="21" s="1"/>
  <c r="Z44" i="21"/>
  <c r="AA44" i="21" s="1"/>
  <c r="Z45" i="21"/>
  <c r="Z46" i="21"/>
  <c r="AA46" i="21" s="1"/>
  <c r="Z47" i="21"/>
  <c r="Z48" i="21"/>
  <c r="Z49" i="21"/>
  <c r="Z50" i="21"/>
  <c r="Z51" i="21"/>
  <c r="Z52" i="21"/>
  <c r="AA52" i="21" s="1"/>
  <c r="Z53" i="21"/>
  <c r="Z54" i="21"/>
  <c r="Z55" i="21"/>
  <c r="Z56" i="21"/>
  <c r="Z57" i="21"/>
  <c r="Z58" i="21"/>
  <c r="Z59" i="21"/>
  <c r="AA59" i="21" s="1"/>
  <c r="Z60" i="21"/>
  <c r="AA60" i="21" s="1"/>
  <c r="Z61" i="21"/>
  <c r="Z62" i="21"/>
  <c r="Z63" i="21"/>
  <c r="Z64" i="21"/>
  <c r="Z65" i="21"/>
  <c r="Z66" i="21"/>
  <c r="Z67" i="21"/>
  <c r="AA67" i="21" s="1"/>
  <c r="Z68" i="21"/>
  <c r="AA68" i="21" s="1"/>
  <c r="Z69" i="21"/>
  <c r="Z70" i="21"/>
  <c r="AA70" i="21" s="1"/>
  <c r="Z71" i="21"/>
  <c r="Z72" i="21"/>
  <c r="Z73" i="21"/>
  <c r="Z74" i="21"/>
  <c r="Z75" i="21"/>
  <c r="AA75" i="21" s="1"/>
  <c r="Z76" i="21"/>
  <c r="AA76" i="21" s="1"/>
  <c r="Z77" i="21"/>
  <c r="Z78" i="21"/>
  <c r="AA78" i="21" s="1"/>
  <c r="Z79" i="21"/>
  <c r="Z80" i="21"/>
  <c r="Z81" i="21"/>
  <c r="Z82" i="21"/>
  <c r="Z83" i="21"/>
  <c r="AA83" i="21" s="1"/>
  <c r="Z84" i="21"/>
  <c r="AA84" i="21" s="1"/>
  <c r="Z85" i="21"/>
  <c r="Z86" i="21"/>
  <c r="AA86" i="21" s="1"/>
  <c r="Z87" i="21"/>
  <c r="Z88" i="21"/>
  <c r="Z89" i="21"/>
  <c r="Z90" i="21"/>
  <c r="Z91" i="21"/>
  <c r="AA91" i="21" s="1"/>
  <c r="Z92" i="21"/>
  <c r="AA92" i="21" s="1"/>
  <c r="Z93" i="21"/>
  <c r="Z94" i="21"/>
  <c r="AA94" i="21" s="1"/>
  <c r="Z95" i="21"/>
  <c r="Z96" i="21"/>
  <c r="Z97" i="21"/>
  <c r="Z98" i="21"/>
  <c r="Z99" i="21"/>
  <c r="Z100" i="21"/>
  <c r="Z101" i="21"/>
  <c r="Z102" i="21"/>
  <c r="AA102" i="21" s="1"/>
  <c r="Z103" i="21"/>
  <c r="Z104" i="21"/>
  <c r="Z105" i="21"/>
  <c r="Z106" i="21"/>
  <c r="Z107" i="21"/>
  <c r="AA107" i="21" s="1"/>
  <c r="Z108" i="21"/>
  <c r="AA108" i="21" s="1"/>
  <c r="Z109" i="21"/>
  <c r="Z110" i="21"/>
  <c r="AA110" i="21" s="1"/>
  <c r="Z111" i="21"/>
  <c r="Z112" i="21"/>
  <c r="Z113" i="21"/>
  <c r="Z114" i="21"/>
  <c r="Z115" i="21"/>
  <c r="Z116" i="21"/>
  <c r="Z117" i="21"/>
  <c r="Z118" i="21"/>
  <c r="AA118" i="21" s="1"/>
  <c r="Z119" i="21"/>
  <c r="Z120" i="21"/>
  <c r="Z121" i="21"/>
  <c r="Z122" i="21"/>
  <c r="Z123" i="21"/>
  <c r="AA123" i="21" s="1"/>
  <c r="Z124" i="21"/>
  <c r="AA124" i="21" s="1"/>
  <c r="Z125" i="21"/>
  <c r="Z126" i="21"/>
  <c r="AA126" i="21" s="1"/>
  <c r="Z127" i="21"/>
  <c r="Z128" i="21"/>
  <c r="Z129" i="21"/>
  <c r="Z130" i="21"/>
  <c r="Z131" i="21"/>
  <c r="AA131" i="21" s="1"/>
  <c r="Z132" i="21"/>
  <c r="AA132" i="21" s="1"/>
  <c r="Z133" i="21"/>
  <c r="Z134" i="21"/>
  <c r="Z135" i="21"/>
  <c r="Z136" i="21"/>
  <c r="Z137" i="21"/>
  <c r="Z139" i="21"/>
  <c r="Z140" i="21"/>
  <c r="AA140" i="21" s="1"/>
  <c r="Z141" i="21"/>
  <c r="AA141" i="21" s="1"/>
  <c r="Z142" i="21"/>
  <c r="Z143" i="21"/>
  <c r="Z144" i="21"/>
  <c r="Z145" i="21"/>
  <c r="Z146" i="21"/>
  <c r="Z147" i="21"/>
  <c r="Z148" i="21"/>
  <c r="AA148" i="21" s="1"/>
  <c r="AA10" i="21"/>
  <c r="AA11" i="21"/>
  <c r="AA14" i="21"/>
  <c r="AA15" i="21"/>
  <c r="AA18" i="21"/>
  <c r="AA22" i="21"/>
  <c r="AA23" i="21"/>
  <c r="AA26" i="21"/>
  <c r="AA30" i="21"/>
  <c r="AA34" i="21"/>
  <c r="AA35" i="21"/>
  <c r="AA39" i="21"/>
  <c r="AA42" i="21"/>
  <c r="AA47" i="21"/>
  <c r="AA50" i="21"/>
  <c r="AA51" i="21"/>
  <c r="AA54" i="21"/>
  <c r="AA55" i="21"/>
  <c r="AA58" i="21"/>
  <c r="AA62" i="21"/>
  <c r="AA63" i="21"/>
  <c r="AA66" i="21"/>
  <c r="AA71" i="21"/>
  <c r="AA74" i="21"/>
  <c r="AA79" i="21"/>
  <c r="AA82" i="21"/>
  <c r="AA87" i="21"/>
  <c r="AA90" i="21"/>
  <c r="AA95" i="21"/>
  <c r="AA98" i="21"/>
  <c r="AA99" i="21"/>
  <c r="AA100" i="21"/>
  <c r="AA103" i="21"/>
  <c r="AA106" i="21"/>
  <c r="AA111" i="21"/>
  <c r="AA114" i="21"/>
  <c r="AA115" i="21"/>
  <c r="AA116" i="21"/>
  <c r="AA119" i="21"/>
  <c r="AA122" i="21"/>
  <c r="AA127" i="21"/>
  <c r="AA130" i="21"/>
  <c r="AA134" i="21"/>
  <c r="AA135" i="21"/>
  <c r="AA139" i="21"/>
  <c r="AA143" i="21"/>
  <c r="AA144" i="21"/>
  <c r="AA147" i="21"/>
  <c r="AB8" i="20"/>
  <c r="AB9" i="20"/>
  <c r="AB10" i="20"/>
  <c r="AB11" i="20"/>
  <c r="AB12" i="20"/>
  <c r="AB13" i="20"/>
  <c r="AB14" i="20"/>
  <c r="AB15" i="20"/>
  <c r="AB16" i="20"/>
  <c r="AB17" i="20"/>
  <c r="AB18" i="20"/>
  <c r="AB19" i="20"/>
  <c r="AB20" i="20"/>
  <c r="AB21" i="20"/>
  <c r="AB22" i="20"/>
  <c r="AB23" i="20"/>
  <c r="AB24" i="20"/>
  <c r="AB25" i="20"/>
  <c r="AB26" i="20"/>
  <c r="AB27" i="20"/>
  <c r="AB28" i="20"/>
  <c r="AB29" i="20"/>
  <c r="AB30" i="20"/>
  <c r="AB31" i="20"/>
  <c r="AB32" i="20"/>
  <c r="AB33" i="20"/>
  <c r="AB34" i="20"/>
  <c r="AB35" i="20"/>
  <c r="AB36" i="20"/>
  <c r="AB37" i="20"/>
  <c r="AB38" i="20"/>
  <c r="AB39" i="20"/>
  <c r="AB40" i="20"/>
  <c r="AB41" i="20"/>
  <c r="AB42" i="20"/>
  <c r="AB43" i="20"/>
  <c r="AB44" i="20"/>
  <c r="AB45" i="20"/>
  <c r="AB46" i="20"/>
  <c r="AB47" i="20"/>
  <c r="AB48" i="20"/>
  <c r="AB49" i="20"/>
  <c r="AB50" i="20"/>
  <c r="AB51" i="20"/>
  <c r="AB52" i="20"/>
  <c r="AB53" i="20"/>
  <c r="AB54" i="20"/>
  <c r="AB55" i="20"/>
  <c r="AB56" i="20"/>
  <c r="AB57" i="20"/>
  <c r="AB58" i="20"/>
  <c r="AB59" i="20"/>
  <c r="AB60" i="20"/>
  <c r="AB61" i="20"/>
  <c r="AB62" i="20"/>
  <c r="AB63" i="20"/>
  <c r="AB64" i="20"/>
  <c r="AB65" i="20"/>
  <c r="AB66" i="20"/>
  <c r="AB67" i="20"/>
  <c r="AB68" i="20"/>
  <c r="AB69" i="20"/>
  <c r="AB70" i="20"/>
  <c r="AB71" i="20"/>
  <c r="AB72" i="20"/>
  <c r="AB73" i="20"/>
  <c r="AB74" i="20"/>
  <c r="AB75" i="20"/>
  <c r="AB76" i="20"/>
  <c r="AB77" i="20"/>
  <c r="AB78" i="20"/>
  <c r="AB79" i="20"/>
  <c r="AB80" i="20"/>
  <c r="AB81" i="20"/>
  <c r="AB82" i="20"/>
  <c r="AB83" i="20"/>
  <c r="AB84" i="20"/>
  <c r="AB85" i="20"/>
  <c r="AB86" i="20"/>
  <c r="AB87" i="20"/>
  <c r="AB88" i="20"/>
  <c r="AB89" i="20"/>
  <c r="AB90" i="20"/>
  <c r="AB91" i="20"/>
  <c r="AB92" i="20"/>
  <c r="AB93" i="20"/>
  <c r="AB94" i="20"/>
  <c r="AB95" i="20"/>
  <c r="AB96" i="20"/>
  <c r="AB97" i="20"/>
  <c r="AB98" i="20"/>
  <c r="AB99" i="20"/>
  <c r="AB100" i="20"/>
  <c r="AB101" i="20"/>
  <c r="AB102" i="20"/>
  <c r="AB103" i="20"/>
  <c r="AB104" i="20"/>
  <c r="AB105" i="20"/>
  <c r="AB106" i="20"/>
  <c r="AB107" i="20"/>
  <c r="AB108" i="20"/>
  <c r="AB109" i="20"/>
  <c r="AB110" i="20"/>
  <c r="AB111" i="20"/>
  <c r="AB112" i="20"/>
  <c r="AB113" i="20"/>
  <c r="AB114" i="20"/>
  <c r="AB115" i="20"/>
  <c r="AB116" i="20"/>
  <c r="AB117" i="20"/>
  <c r="AB118" i="20"/>
  <c r="AB119" i="20"/>
  <c r="AB120" i="20"/>
  <c r="AB121" i="20"/>
  <c r="AB122" i="20"/>
  <c r="AB123" i="20"/>
  <c r="AB124" i="20"/>
  <c r="AB125" i="20"/>
  <c r="AB126" i="20"/>
  <c r="AB127" i="20"/>
  <c r="AB128" i="20"/>
  <c r="AB129" i="20"/>
  <c r="AB130" i="20"/>
  <c r="AB131" i="20"/>
  <c r="AB132" i="20"/>
  <c r="AB133" i="20"/>
  <c r="AB134" i="20"/>
  <c r="AB135" i="20"/>
  <c r="AB136" i="20"/>
  <c r="AB137" i="20"/>
  <c r="AB139" i="20"/>
  <c r="AB140" i="20"/>
  <c r="AB141" i="20"/>
  <c r="AB142" i="20"/>
  <c r="AB143" i="20"/>
  <c r="AB144" i="20"/>
  <c r="AB145" i="20"/>
  <c r="AB146" i="20"/>
  <c r="AB147" i="20"/>
  <c r="AB148" i="20"/>
  <c r="X8" i="20"/>
  <c r="X9" i="20"/>
  <c r="X10" i="20"/>
  <c r="X11" i="20"/>
  <c r="X12" i="20"/>
  <c r="X13" i="20"/>
  <c r="X14" i="20"/>
  <c r="X15" i="20"/>
  <c r="X16" i="20"/>
  <c r="X17" i="20"/>
  <c r="X18" i="20"/>
  <c r="X19" i="20"/>
  <c r="X20" i="20"/>
  <c r="X21" i="20"/>
  <c r="X22" i="20"/>
  <c r="X23" i="20"/>
  <c r="X24" i="20"/>
  <c r="X25" i="20"/>
  <c r="X26" i="20"/>
  <c r="X27" i="20"/>
  <c r="X28" i="20"/>
  <c r="X29" i="20"/>
  <c r="X30" i="20"/>
  <c r="X31" i="20"/>
  <c r="X32" i="20"/>
  <c r="X33" i="20"/>
  <c r="X34" i="20"/>
  <c r="X35" i="20"/>
  <c r="X36" i="20"/>
  <c r="X37" i="20"/>
  <c r="X38" i="20"/>
  <c r="X39" i="20"/>
  <c r="X40" i="20"/>
  <c r="X41" i="20"/>
  <c r="X42" i="20"/>
  <c r="X43" i="20"/>
  <c r="X44" i="20"/>
  <c r="X45" i="20"/>
  <c r="X46" i="20"/>
  <c r="X47" i="20"/>
  <c r="X48" i="20"/>
  <c r="X49" i="20"/>
  <c r="X50" i="20"/>
  <c r="X51" i="20"/>
  <c r="X52" i="20"/>
  <c r="X53" i="20"/>
  <c r="X54" i="20"/>
  <c r="X55" i="20"/>
  <c r="X56" i="20"/>
  <c r="X57" i="20"/>
  <c r="X58" i="20"/>
  <c r="X59" i="20"/>
  <c r="X60" i="20"/>
  <c r="X61" i="20"/>
  <c r="X62" i="20"/>
  <c r="X63" i="20"/>
  <c r="X64" i="20"/>
  <c r="X65" i="20"/>
  <c r="X66" i="20"/>
  <c r="X67" i="20"/>
  <c r="X68" i="20"/>
  <c r="X69" i="20"/>
  <c r="X70" i="20"/>
  <c r="X71" i="20"/>
  <c r="X72" i="20"/>
  <c r="X73" i="20"/>
  <c r="X74" i="20"/>
  <c r="X75" i="20"/>
  <c r="X76" i="20"/>
  <c r="X77" i="20"/>
  <c r="X78" i="20"/>
  <c r="X79" i="20"/>
  <c r="X80" i="20"/>
  <c r="X81" i="20"/>
  <c r="X82" i="20"/>
  <c r="X83" i="20"/>
  <c r="X84" i="20"/>
  <c r="X85" i="20"/>
  <c r="X86" i="20"/>
  <c r="X87" i="20"/>
  <c r="X88" i="20"/>
  <c r="X89" i="20"/>
  <c r="X90" i="20"/>
  <c r="X91" i="20"/>
  <c r="X92" i="20"/>
  <c r="X93" i="20"/>
  <c r="X94" i="20"/>
  <c r="X95" i="20"/>
  <c r="X96" i="20"/>
  <c r="X97" i="20"/>
  <c r="X98" i="20"/>
  <c r="X99" i="20"/>
  <c r="X100" i="20"/>
  <c r="X101" i="20"/>
  <c r="X102" i="20"/>
  <c r="X103" i="20"/>
  <c r="X104" i="20"/>
  <c r="X105" i="20"/>
  <c r="X106" i="20"/>
  <c r="X107" i="20"/>
  <c r="X108" i="20"/>
  <c r="X109" i="20"/>
  <c r="X110" i="20"/>
  <c r="X111" i="20"/>
  <c r="X112" i="20"/>
  <c r="X113" i="20"/>
  <c r="X114" i="20"/>
  <c r="X115" i="20"/>
  <c r="X116" i="20"/>
  <c r="X117" i="20"/>
  <c r="X118" i="20"/>
  <c r="X119" i="20"/>
  <c r="X120" i="20"/>
  <c r="X121" i="20"/>
  <c r="X122" i="20"/>
  <c r="X123" i="20"/>
  <c r="X124" i="20"/>
  <c r="X125" i="20"/>
  <c r="X126" i="20"/>
  <c r="X127" i="20"/>
  <c r="X128" i="20"/>
  <c r="X129" i="20"/>
  <c r="X130" i="20"/>
  <c r="X131" i="20"/>
  <c r="X132" i="20"/>
  <c r="X133" i="20"/>
  <c r="X134" i="20"/>
  <c r="X135" i="20"/>
  <c r="X136" i="20"/>
  <c r="X137" i="20"/>
  <c r="X139" i="20"/>
  <c r="X140" i="20"/>
  <c r="X141" i="20"/>
  <c r="X142" i="20"/>
  <c r="X143" i="20"/>
  <c r="X144" i="20"/>
  <c r="X145" i="20"/>
  <c r="X146" i="20"/>
  <c r="X147" i="20"/>
  <c r="X148" i="20"/>
  <c r="M8" i="20"/>
  <c r="M9" i="20"/>
  <c r="M10" i="20"/>
  <c r="M11" i="20"/>
  <c r="M12" i="20"/>
  <c r="M13" i="20"/>
  <c r="M14" i="20"/>
  <c r="M15" i="20"/>
  <c r="M16" i="20"/>
  <c r="M17" i="20"/>
  <c r="M18" i="20"/>
  <c r="M19" i="20"/>
  <c r="M20" i="20"/>
  <c r="M21" i="20"/>
  <c r="M22" i="20"/>
  <c r="M23" i="20"/>
  <c r="M24" i="20"/>
  <c r="M25" i="20"/>
  <c r="M26" i="20"/>
  <c r="M27" i="20"/>
  <c r="M28" i="20"/>
  <c r="M29" i="20"/>
  <c r="M30" i="20"/>
  <c r="M31" i="20"/>
  <c r="M32" i="20"/>
  <c r="M33" i="20"/>
  <c r="M34" i="20"/>
  <c r="M35" i="20"/>
  <c r="M36" i="20"/>
  <c r="M37" i="20"/>
  <c r="M38" i="20"/>
  <c r="M39" i="20"/>
  <c r="M40" i="20"/>
  <c r="M41" i="20"/>
  <c r="M42" i="20"/>
  <c r="M43" i="20"/>
  <c r="M44" i="20"/>
  <c r="M45" i="20"/>
  <c r="M46" i="20"/>
  <c r="M47" i="20"/>
  <c r="M48" i="20"/>
  <c r="M49" i="20"/>
  <c r="M50" i="20"/>
  <c r="M51" i="20"/>
  <c r="M52" i="20"/>
  <c r="M53" i="20"/>
  <c r="M54" i="20"/>
  <c r="M55" i="20"/>
  <c r="M56" i="20"/>
  <c r="M57" i="20"/>
  <c r="M58" i="20"/>
  <c r="M59" i="20"/>
  <c r="M60" i="20"/>
  <c r="M61" i="20"/>
  <c r="M62" i="20"/>
  <c r="M63" i="20"/>
  <c r="M64" i="20"/>
  <c r="M65" i="20"/>
  <c r="M66" i="20"/>
  <c r="M67" i="20"/>
  <c r="M68" i="20"/>
  <c r="M69" i="20"/>
  <c r="M70" i="20"/>
  <c r="M71" i="20"/>
  <c r="M72" i="20"/>
  <c r="M73" i="20"/>
  <c r="M74" i="20"/>
  <c r="M75" i="20"/>
  <c r="M76" i="20"/>
  <c r="M77" i="20"/>
  <c r="M78" i="20"/>
  <c r="M79" i="20"/>
  <c r="M80" i="20"/>
  <c r="M81" i="20"/>
  <c r="M82" i="20"/>
  <c r="M83" i="20"/>
  <c r="M84" i="20"/>
  <c r="M85" i="20"/>
  <c r="M86" i="20"/>
  <c r="M87" i="20"/>
  <c r="M88" i="20"/>
  <c r="M89" i="20"/>
  <c r="M90" i="20"/>
  <c r="M91" i="20"/>
  <c r="M92" i="20"/>
  <c r="M93" i="20"/>
  <c r="M94" i="20"/>
  <c r="M95" i="20"/>
  <c r="M96" i="20"/>
  <c r="M97" i="20"/>
  <c r="M98" i="20"/>
  <c r="M99" i="20"/>
  <c r="M100" i="20"/>
  <c r="M101" i="20"/>
  <c r="M102" i="20"/>
  <c r="M103" i="20"/>
  <c r="M104" i="20"/>
  <c r="M105" i="20"/>
  <c r="M106" i="20"/>
  <c r="M107" i="20"/>
  <c r="M108" i="20"/>
  <c r="M109" i="20"/>
  <c r="M110" i="20"/>
  <c r="M111" i="20"/>
  <c r="M112" i="20"/>
  <c r="M113" i="20"/>
  <c r="M114" i="20"/>
  <c r="M115" i="20"/>
  <c r="M116" i="20"/>
  <c r="M117" i="20"/>
  <c r="M118" i="20"/>
  <c r="M119" i="20"/>
  <c r="M120" i="20"/>
  <c r="M121" i="20"/>
  <c r="M122" i="20"/>
  <c r="M123" i="20"/>
  <c r="M124" i="20"/>
  <c r="M125" i="20"/>
  <c r="M126" i="20"/>
  <c r="M127" i="20"/>
  <c r="M128" i="20"/>
  <c r="M129" i="20"/>
  <c r="M130" i="20"/>
  <c r="M131" i="20"/>
  <c r="M132" i="20"/>
  <c r="M133" i="20"/>
  <c r="M134" i="20"/>
  <c r="M135" i="20"/>
  <c r="M136" i="20"/>
  <c r="M137" i="20"/>
  <c r="M140" i="20"/>
  <c r="M141" i="20"/>
  <c r="M142" i="20"/>
  <c r="M143" i="20"/>
  <c r="M144" i="20"/>
  <c r="M145" i="20"/>
  <c r="M146" i="20"/>
  <c r="M147" i="20"/>
  <c r="M148" i="20"/>
  <c r="AE8" i="19"/>
  <c r="AF8" i="19" s="1"/>
  <c r="AE9" i="19"/>
  <c r="AF9" i="19" s="1"/>
  <c r="AE10" i="19"/>
  <c r="AF10" i="19" s="1"/>
  <c r="AE11" i="19"/>
  <c r="AF11" i="19" s="1"/>
  <c r="AE12" i="19"/>
  <c r="AF12" i="19" s="1"/>
  <c r="AE13" i="19"/>
  <c r="AF13" i="19" s="1"/>
  <c r="AE14" i="19"/>
  <c r="AF14" i="19" s="1"/>
  <c r="AE15" i="19"/>
  <c r="AF15" i="19" s="1"/>
  <c r="AE16" i="19"/>
  <c r="AF16" i="19" s="1"/>
  <c r="AE17" i="19"/>
  <c r="AF17" i="19" s="1"/>
  <c r="AE18" i="19"/>
  <c r="AF18" i="19" s="1"/>
  <c r="AE19" i="19"/>
  <c r="AF19" i="19" s="1"/>
  <c r="AE20" i="19"/>
  <c r="AF20" i="19" s="1"/>
  <c r="AE21" i="19"/>
  <c r="AF21" i="19" s="1"/>
  <c r="AE22" i="19"/>
  <c r="AF22" i="19" s="1"/>
  <c r="AE23" i="19"/>
  <c r="AF23" i="19" s="1"/>
  <c r="AE24" i="19"/>
  <c r="AF24" i="19" s="1"/>
  <c r="AE25" i="19"/>
  <c r="AF25" i="19" s="1"/>
  <c r="AE26" i="19"/>
  <c r="AF26" i="19" s="1"/>
  <c r="AE27" i="19"/>
  <c r="AF27" i="19" s="1"/>
  <c r="AE28" i="19"/>
  <c r="AF28" i="19" s="1"/>
  <c r="AE29" i="19"/>
  <c r="AF29" i="19" s="1"/>
  <c r="AE30" i="19"/>
  <c r="AF30" i="19" s="1"/>
  <c r="AE31" i="19"/>
  <c r="AF31" i="19" s="1"/>
  <c r="AE32" i="19"/>
  <c r="AF32" i="19" s="1"/>
  <c r="AE33" i="19"/>
  <c r="AF33" i="19" s="1"/>
  <c r="AE34" i="19"/>
  <c r="AF34" i="19" s="1"/>
  <c r="AE35" i="19"/>
  <c r="AF35" i="19" s="1"/>
  <c r="AE36" i="19"/>
  <c r="AF36" i="19" s="1"/>
  <c r="AE37" i="19"/>
  <c r="AF37" i="19" s="1"/>
  <c r="AE38" i="19"/>
  <c r="AF38" i="19" s="1"/>
  <c r="AE39" i="19"/>
  <c r="AF39" i="19" s="1"/>
  <c r="AE40" i="19"/>
  <c r="AF40" i="19" s="1"/>
  <c r="AE41" i="19"/>
  <c r="AF41" i="19" s="1"/>
  <c r="AE42" i="19"/>
  <c r="AF42" i="19" s="1"/>
  <c r="AE43" i="19"/>
  <c r="AF43" i="19" s="1"/>
  <c r="AE44" i="19"/>
  <c r="AF44" i="19" s="1"/>
  <c r="AE45" i="19"/>
  <c r="AF45" i="19" s="1"/>
  <c r="AE46" i="19"/>
  <c r="AF46" i="19" s="1"/>
  <c r="AE47" i="19"/>
  <c r="AF47" i="19" s="1"/>
  <c r="AE48" i="19"/>
  <c r="AF48" i="19" s="1"/>
  <c r="AE49" i="19"/>
  <c r="AF49" i="19" s="1"/>
  <c r="AE50" i="19"/>
  <c r="AF50" i="19" s="1"/>
  <c r="AE51" i="19"/>
  <c r="AF51" i="19" s="1"/>
  <c r="AE52" i="19"/>
  <c r="AF52" i="19" s="1"/>
  <c r="AE53" i="19"/>
  <c r="AF53" i="19" s="1"/>
  <c r="AE54" i="19"/>
  <c r="AF54" i="19" s="1"/>
  <c r="AE55" i="19"/>
  <c r="AF55" i="19" s="1"/>
  <c r="AE56" i="19"/>
  <c r="AF56" i="19" s="1"/>
  <c r="AE57" i="19"/>
  <c r="AF57" i="19" s="1"/>
  <c r="AE58" i="19"/>
  <c r="AF58" i="19" s="1"/>
  <c r="AE59" i="19"/>
  <c r="AF59" i="19" s="1"/>
  <c r="AE60" i="19"/>
  <c r="AF60" i="19" s="1"/>
  <c r="AE61" i="19"/>
  <c r="AF61" i="19" s="1"/>
  <c r="AE62" i="19"/>
  <c r="AF62" i="19" s="1"/>
  <c r="AE63" i="19"/>
  <c r="AF63" i="19" s="1"/>
  <c r="AE64" i="19"/>
  <c r="AF64" i="19" s="1"/>
  <c r="AE65" i="19"/>
  <c r="AF65" i="19" s="1"/>
  <c r="AE66" i="19"/>
  <c r="AF66" i="19" s="1"/>
  <c r="AE67" i="19"/>
  <c r="AF67" i="19" s="1"/>
  <c r="AE68" i="19"/>
  <c r="AF68" i="19" s="1"/>
  <c r="AE69" i="19"/>
  <c r="AF69" i="19" s="1"/>
  <c r="AE70" i="19"/>
  <c r="AF70" i="19" s="1"/>
  <c r="AE71" i="19"/>
  <c r="AF71" i="19" s="1"/>
  <c r="AE72" i="19"/>
  <c r="AF72" i="19" s="1"/>
  <c r="AE73" i="19"/>
  <c r="AF73" i="19" s="1"/>
  <c r="AE74" i="19"/>
  <c r="AF74" i="19" s="1"/>
  <c r="AE75" i="19"/>
  <c r="AF75" i="19" s="1"/>
  <c r="AE76" i="19"/>
  <c r="AF76" i="19" s="1"/>
  <c r="AE77" i="19"/>
  <c r="AF77" i="19" s="1"/>
  <c r="AE78" i="19"/>
  <c r="AF78" i="19" s="1"/>
  <c r="AE79" i="19"/>
  <c r="AF79" i="19" s="1"/>
  <c r="AE80" i="19"/>
  <c r="AF80" i="19" s="1"/>
  <c r="AE81" i="19"/>
  <c r="AF81" i="19" s="1"/>
  <c r="AE82" i="19"/>
  <c r="AF82" i="19" s="1"/>
  <c r="AE83" i="19"/>
  <c r="AF83" i="19" s="1"/>
  <c r="AE84" i="19"/>
  <c r="AF84" i="19" s="1"/>
  <c r="AE85" i="19"/>
  <c r="AF85" i="19" s="1"/>
  <c r="AE86" i="19"/>
  <c r="AF86" i="19" s="1"/>
  <c r="AE87" i="19"/>
  <c r="AF87" i="19" s="1"/>
  <c r="AE88" i="19"/>
  <c r="AF88" i="19" s="1"/>
  <c r="AE89" i="19"/>
  <c r="AF89" i="19" s="1"/>
  <c r="AE90" i="19"/>
  <c r="AF90" i="19" s="1"/>
  <c r="AE91" i="19"/>
  <c r="AF91" i="19" s="1"/>
  <c r="AE92" i="19"/>
  <c r="AF92" i="19" s="1"/>
  <c r="AE93" i="19"/>
  <c r="AF93" i="19" s="1"/>
  <c r="AE94" i="19"/>
  <c r="AF94" i="19" s="1"/>
  <c r="AE95" i="19"/>
  <c r="AF95" i="19" s="1"/>
  <c r="AE96" i="19"/>
  <c r="AF96" i="19" s="1"/>
  <c r="AE97" i="19"/>
  <c r="AF97" i="19" s="1"/>
  <c r="AE98" i="19"/>
  <c r="AF98" i="19" s="1"/>
  <c r="AE99" i="19"/>
  <c r="AF99" i="19" s="1"/>
  <c r="AE100" i="19"/>
  <c r="AF100" i="19" s="1"/>
  <c r="AE101" i="19"/>
  <c r="AF101" i="19" s="1"/>
  <c r="AE102" i="19"/>
  <c r="AF102" i="19" s="1"/>
  <c r="AE103" i="19"/>
  <c r="AF103" i="19" s="1"/>
  <c r="AE104" i="19"/>
  <c r="AF104" i="19" s="1"/>
  <c r="AE105" i="19"/>
  <c r="AF105" i="19" s="1"/>
  <c r="AE106" i="19"/>
  <c r="AF106" i="19" s="1"/>
  <c r="AE107" i="19"/>
  <c r="AF107" i="19" s="1"/>
  <c r="AE108" i="19"/>
  <c r="AF108" i="19" s="1"/>
  <c r="AE109" i="19"/>
  <c r="AF109" i="19" s="1"/>
  <c r="AE110" i="19"/>
  <c r="AF110" i="19" s="1"/>
  <c r="AE111" i="19"/>
  <c r="AF111" i="19" s="1"/>
  <c r="AE112" i="19"/>
  <c r="AF112" i="19" s="1"/>
  <c r="AE113" i="19"/>
  <c r="AF113" i="19" s="1"/>
  <c r="AE114" i="19"/>
  <c r="AF114" i="19" s="1"/>
  <c r="AE115" i="19"/>
  <c r="AF115" i="19" s="1"/>
  <c r="AE116" i="19"/>
  <c r="AF116" i="19" s="1"/>
  <c r="AE117" i="19"/>
  <c r="AF117" i="19" s="1"/>
  <c r="AE118" i="19"/>
  <c r="AF118" i="19" s="1"/>
  <c r="AE119" i="19"/>
  <c r="AF119" i="19" s="1"/>
  <c r="AE120" i="19"/>
  <c r="AF120" i="19" s="1"/>
  <c r="AE121" i="19"/>
  <c r="AF121" i="19" s="1"/>
  <c r="AE122" i="19"/>
  <c r="AF122" i="19" s="1"/>
  <c r="AE123" i="19"/>
  <c r="AF123" i="19" s="1"/>
  <c r="AE124" i="19"/>
  <c r="AF124" i="19" s="1"/>
  <c r="AE125" i="19"/>
  <c r="AF125" i="19" s="1"/>
  <c r="AE126" i="19"/>
  <c r="AF126" i="19" s="1"/>
  <c r="AE127" i="19"/>
  <c r="AF127" i="19" s="1"/>
  <c r="AE128" i="19"/>
  <c r="AF128" i="19" s="1"/>
  <c r="AE129" i="19"/>
  <c r="AF129" i="19" s="1"/>
  <c r="AE130" i="19"/>
  <c r="AF130" i="19" s="1"/>
  <c r="AE131" i="19"/>
  <c r="AF131" i="19" s="1"/>
  <c r="AE132" i="19"/>
  <c r="AF132" i="19" s="1"/>
  <c r="AE133" i="19"/>
  <c r="AF133" i="19" s="1"/>
  <c r="AE134" i="19"/>
  <c r="AF134" i="19" s="1"/>
  <c r="AE135" i="19"/>
  <c r="AF135" i="19" s="1"/>
  <c r="AE136" i="19"/>
  <c r="AF136" i="19" s="1"/>
  <c r="AE137" i="19"/>
  <c r="AF137" i="19" s="1"/>
  <c r="AE139" i="19"/>
  <c r="AF139" i="19" s="1"/>
  <c r="AE140" i="19"/>
  <c r="AF140" i="19" s="1"/>
  <c r="AE141" i="19"/>
  <c r="AF141" i="19" s="1"/>
  <c r="AE142" i="19"/>
  <c r="AF142" i="19" s="1"/>
  <c r="AE143" i="19"/>
  <c r="AF143" i="19" s="1"/>
  <c r="AE144" i="19"/>
  <c r="AF144" i="19" s="1"/>
  <c r="AE145" i="19"/>
  <c r="AF145" i="19" s="1"/>
  <c r="AE146" i="19"/>
  <c r="AF146" i="19" s="1"/>
  <c r="AE147" i="19"/>
  <c r="AF147" i="19" s="1"/>
  <c r="AE148" i="19"/>
  <c r="AF148" i="19" s="1"/>
  <c r="H4" i="16"/>
  <c r="AG8" i="18"/>
  <c r="AH8" i="18" s="1"/>
  <c r="AG9" i="18"/>
  <c r="AH9" i="18" s="1"/>
  <c r="AG10" i="18"/>
  <c r="AH10" i="18" s="1"/>
  <c r="AG11" i="18"/>
  <c r="AH11" i="18" s="1"/>
  <c r="AG12" i="18"/>
  <c r="AH12" i="18" s="1"/>
  <c r="AG13" i="18"/>
  <c r="AH13" i="18" s="1"/>
  <c r="AG14" i="18"/>
  <c r="AH14" i="18" s="1"/>
  <c r="AG15" i="18"/>
  <c r="AH15" i="18" s="1"/>
  <c r="AG16" i="18"/>
  <c r="AH16" i="18" s="1"/>
  <c r="AG17" i="18"/>
  <c r="AH17" i="18" s="1"/>
  <c r="AG18" i="18"/>
  <c r="AH18" i="18" s="1"/>
  <c r="AG19" i="18"/>
  <c r="AH19" i="18" s="1"/>
  <c r="AG24" i="18"/>
  <c r="AH24" i="18" s="1"/>
  <c r="AG25" i="18"/>
  <c r="AH25" i="18" s="1"/>
  <c r="AG26" i="18"/>
  <c r="AH26" i="18" s="1"/>
  <c r="AG27" i="18"/>
  <c r="AH27" i="18" s="1"/>
  <c r="AG28" i="18"/>
  <c r="AH28" i="18" s="1"/>
  <c r="AG29" i="18"/>
  <c r="AH29" i="18" s="1"/>
  <c r="AG32" i="18"/>
  <c r="AH32" i="18" s="1"/>
  <c r="AG33" i="18"/>
  <c r="AH33" i="18" s="1"/>
  <c r="AG34" i="18"/>
  <c r="AH34" i="18" s="1"/>
  <c r="AG35" i="18"/>
  <c r="AH35" i="18" s="1"/>
  <c r="AG36" i="18"/>
  <c r="AH36" i="18" s="1"/>
  <c r="AG37" i="18"/>
  <c r="AH37" i="18" s="1"/>
  <c r="AG38" i="18"/>
  <c r="AH38" i="18" s="1"/>
  <c r="AG39" i="18"/>
  <c r="AH39" i="18" s="1"/>
  <c r="AG40" i="18"/>
  <c r="AH40" i="18" s="1"/>
  <c r="AG41" i="18"/>
  <c r="AH41" i="18" s="1"/>
  <c r="AG42" i="18"/>
  <c r="AH42" i="18" s="1"/>
  <c r="AG43" i="18"/>
  <c r="AH43" i="18" s="1"/>
  <c r="AG44" i="18"/>
  <c r="AH44" i="18" s="1"/>
  <c r="AG45" i="18"/>
  <c r="AH45" i="18" s="1"/>
  <c r="AG46" i="18"/>
  <c r="AH46" i="18" s="1"/>
  <c r="AG47" i="18"/>
  <c r="AH47" i="18" s="1"/>
  <c r="AG48" i="18"/>
  <c r="AH48" i="18" s="1"/>
  <c r="AG49" i="18"/>
  <c r="AH49" i="18" s="1"/>
  <c r="AG50" i="18"/>
  <c r="AH50" i="18" s="1"/>
  <c r="AG51" i="18"/>
  <c r="AH51" i="18" s="1"/>
  <c r="AG52" i="18"/>
  <c r="AH52" i="18" s="1"/>
  <c r="AG53" i="18"/>
  <c r="AH53" i="18" s="1"/>
  <c r="AG54" i="18"/>
  <c r="AH54" i="18" s="1"/>
  <c r="AG55" i="18"/>
  <c r="AH55" i="18" s="1"/>
  <c r="AG56" i="18"/>
  <c r="AH56" i="18" s="1"/>
  <c r="AG57" i="18"/>
  <c r="AH57" i="18" s="1"/>
  <c r="AG58" i="18"/>
  <c r="AH58" i="18" s="1"/>
  <c r="AG59" i="18"/>
  <c r="AH59" i="18" s="1"/>
  <c r="AG60" i="18"/>
  <c r="AH60" i="18" s="1"/>
  <c r="AG20" i="18"/>
  <c r="AH20" i="18" s="1"/>
  <c r="AG21" i="18"/>
  <c r="AH21" i="18" s="1"/>
  <c r="AG22" i="18"/>
  <c r="AH22" i="18" s="1"/>
  <c r="AG23" i="18"/>
  <c r="AH23" i="18" s="1"/>
  <c r="AG61" i="18"/>
  <c r="AH61" i="18" s="1"/>
  <c r="AG62" i="18"/>
  <c r="AH62" i="18" s="1"/>
  <c r="AG63" i="18"/>
  <c r="AH63" i="18" s="1"/>
  <c r="AG64" i="18"/>
  <c r="AH64" i="18" s="1"/>
  <c r="AG65" i="18"/>
  <c r="AH65" i="18" s="1"/>
  <c r="AG66" i="18"/>
  <c r="AH66" i="18" s="1"/>
  <c r="AG67" i="18"/>
  <c r="AH67" i="18" s="1"/>
  <c r="AG68" i="18"/>
  <c r="AH68" i="18" s="1"/>
  <c r="AG69" i="18"/>
  <c r="AH69" i="18" s="1"/>
  <c r="AG70" i="18"/>
  <c r="AH70" i="18" s="1"/>
  <c r="AG71" i="18"/>
  <c r="AH71" i="18" s="1"/>
  <c r="AG72" i="18"/>
  <c r="AH72" i="18" s="1"/>
  <c r="AG73" i="18"/>
  <c r="AH73" i="18" s="1"/>
  <c r="AG74" i="18"/>
  <c r="AH74" i="18" s="1"/>
  <c r="AG75" i="18"/>
  <c r="AH75" i="18" s="1"/>
  <c r="AG76" i="18"/>
  <c r="AH76" i="18" s="1"/>
  <c r="AG77" i="18"/>
  <c r="AH77" i="18" s="1"/>
  <c r="AG78" i="18"/>
  <c r="AH78" i="18" s="1"/>
  <c r="AG79" i="18"/>
  <c r="AH79" i="18" s="1"/>
  <c r="AG80" i="18"/>
  <c r="AH80" i="18" s="1"/>
  <c r="AG81" i="18"/>
  <c r="AH81" i="18" s="1"/>
  <c r="AG82" i="18"/>
  <c r="AH82" i="18" s="1"/>
  <c r="AG83" i="18"/>
  <c r="AH83" i="18" s="1"/>
  <c r="AG84" i="18"/>
  <c r="AH84" i="18" s="1"/>
  <c r="AG85" i="18"/>
  <c r="AH85" i="18" s="1"/>
  <c r="AG86" i="18"/>
  <c r="AH86" i="18" s="1"/>
  <c r="AG87" i="18"/>
  <c r="AH87" i="18" s="1"/>
  <c r="AG88" i="18"/>
  <c r="AH88" i="18" s="1"/>
  <c r="AG89" i="18"/>
  <c r="AH89" i="18" s="1"/>
  <c r="AG93" i="18"/>
  <c r="AH93" i="18" s="1"/>
  <c r="AG94" i="18"/>
  <c r="AH94" i="18" s="1"/>
  <c r="AG95" i="18"/>
  <c r="AH95" i="18" s="1"/>
  <c r="AG96" i="18"/>
  <c r="AH96" i="18" s="1"/>
  <c r="AG97" i="18"/>
  <c r="AH97" i="18" s="1"/>
  <c r="AG98" i="18"/>
  <c r="AH98" i="18" s="1"/>
  <c r="AG99" i="18"/>
  <c r="AH99" i="18" s="1"/>
  <c r="AG101" i="18"/>
  <c r="AH101" i="18" s="1"/>
  <c r="AG100" i="18"/>
  <c r="AH100" i="18" s="1"/>
  <c r="AG102" i="18"/>
  <c r="AH102" i="18" s="1"/>
  <c r="AG90" i="18"/>
  <c r="AH90" i="18" s="1"/>
  <c r="AG91" i="18"/>
  <c r="AH91" i="18" s="1"/>
  <c r="AG92" i="18"/>
  <c r="AH92" i="18" s="1"/>
  <c r="AG103" i="18"/>
  <c r="AH103" i="18" s="1"/>
  <c r="AG104" i="18"/>
  <c r="AH104" i="18" s="1"/>
  <c r="AG105" i="18"/>
  <c r="AH105" i="18" s="1"/>
  <c r="AG106" i="18"/>
  <c r="AH106" i="18" s="1"/>
  <c r="AG107" i="18"/>
  <c r="AH107" i="18" s="1"/>
  <c r="AG108" i="18"/>
  <c r="AH108" i="18" s="1"/>
  <c r="AG109" i="18"/>
  <c r="AH109" i="18" s="1"/>
  <c r="AG110" i="18"/>
  <c r="AH110" i="18" s="1"/>
  <c r="AG111" i="18"/>
  <c r="AH111" i="18" s="1"/>
  <c r="AG112" i="18"/>
  <c r="AH112" i="18" s="1"/>
  <c r="AG113" i="18"/>
  <c r="AH113" i="18" s="1"/>
  <c r="AG114" i="18"/>
  <c r="AH114" i="18" s="1"/>
  <c r="AG115" i="18"/>
  <c r="AH115" i="18" s="1"/>
  <c r="AG116" i="18"/>
  <c r="AH116" i="18" s="1"/>
  <c r="AG117" i="18"/>
  <c r="AH117" i="18" s="1"/>
  <c r="AG118" i="18"/>
  <c r="AH118" i="18" s="1"/>
  <c r="AG119" i="18"/>
  <c r="AH119" i="18" s="1"/>
  <c r="AG120" i="18"/>
  <c r="AH120" i="18" s="1"/>
  <c r="AG121" i="18"/>
  <c r="AH121" i="18" s="1"/>
  <c r="AG122" i="18"/>
  <c r="AH122" i="18" s="1"/>
  <c r="AG123" i="18"/>
  <c r="AH123" i="18" s="1"/>
  <c r="AG124" i="18"/>
  <c r="AH124" i="18" s="1"/>
  <c r="AG125" i="18"/>
  <c r="AH125" i="18" s="1"/>
  <c r="AG126" i="18"/>
  <c r="AH126" i="18" s="1"/>
  <c r="AG127" i="18"/>
  <c r="AH127" i="18" s="1"/>
  <c r="AG128" i="18"/>
  <c r="AH128" i="18" s="1"/>
  <c r="AG129" i="18"/>
  <c r="AH129" i="18" s="1"/>
  <c r="AG130" i="18"/>
  <c r="AH130" i="18" s="1"/>
  <c r="AG131" i="18"/>
  <c r="AH131" i="18" s="1"/>
  <c r="AG132" i="18"/>
  <c r="AH132" i="18" s="1"/>
  <c r="AG133" i="18"/>
  <c r="AH133" i="18" s="1"/>
  <c r="AG134" i="18"/>
  <c r="AH134" i="18" s="1"/>
  <c r="AG135" i="18"/>
  <c r="AH135" i="18" s="1"/>
  <c r="AG136" i="18"/>
  <c r="AH136" i="18" s="1"/>
  <c r="AG137" i="18"/>
  <c r="AH137" i="18" s="1"/>
  <c r="AG145" i="18"/>
  <c r="AH145" i="18" s="1"/>
  <c r="AG146" i="18"/>
  <c r="AH146" i="18" s="1"/>
  <c r="AG147" i="18"/>
  <c r="AH147" i="18" s="1"/>
  <c r="AG148" i="18"/>
  <c r="AH148" i="18" s="1"/>
  <c r="AG139" i="18"/>
  <c r="AH139" i="18" s="1"/>
  <c r="AG141" i="18"/>
  <c r="AH141" i="18" s="1"/>
  <c r="AG140" i="18"/>
  <c r="AH140" i="18" s="1"/>
  <c r="Z8" i="5"/>
  <c r="Z9" i="5"/>
  <c r="Z10" i="5"/>
  <c r="Z11" i="5"/>
  <c r="Z12" i="5"/>
  <c r="Z13" i="5"/>
  <c r="Z14" i="5"/>
  <c r="Z15" i="5"/>
  <c r="Z16" i="5"/>
  <c r="Z17" i="5"/>
  <c r="Z18" i="5"/>
  <c r="Z19" i="5"/>
  <c r="Z20" i="5"/>
  <c r="Z21" i="5"/>
  <c r="Z22" i="5"/>
  <c r="Z23" i="5"/>
  <c r="Z24" i="5"/>
  <c r="Z25" i="5"/>
  <c r="Z26" i="5"/>
  <c r="Z27" i="5"/>
  <c r="Z28" i="5"/>
  <c r="Z29" i="5"/>
  <c r="Z30" i="5"/>
  <c r="Z31" i="5"/>
  <c r="Z32" i="5"/>
  <c r="Z33" i="5"/>
  <c r="Z34" i="5"/>
  <c r="Z35" i="5"/>
  <c r="Z36" i="5"/>
  <c r="Z37" i="5"/>
  <c r="Z38" i="5"/>
  <c r="Z39" i="5"/>
  <c r="Z40" i="5"/>
  <c r="Z41" i="5"/>
  <c r="Z42" i="5"/>
  <c r="Z43" i="5"/>
  <c r="Z44" i="5"/>
  <c r="Z45" i="5"/>
  <c r="Z46" i="5"/>
  <c r="Z47" i="5"/>
  <c r="Z48" i="5"/>
  <c r="Z49" i="5"/>
  <c r="Z50" i="5"/>
  <c r="Z51" i="5"/>
  <c r="Z52" i="5"/>
  <c r="Z53" i="5"/>
  <c r="Z54" i="5"/>
  <c r="Z55" i="5"/>
  <c r="Z56" i="5"/>
  <c r="Z57" i="5"/>
  <c r="Z58" i="5"/>
  <c r="Z59" i="5"/>
  <c r="Z60" i="5"/>
  <c r="Z61" i="5"/>
  <c r="Z62" i="5"/>
  <c r="Z63" i="5"/>
  <c r="Z64" i="5"/>
  <c r="Z65" i="5"/>
  <c r="Z66" i="5"/>
  <c r="Z67" i="5"/>
  <c r="Z68" i="5"/>
  <c r="Z69" i="5"/>
  <c r="Z70" i="5"/>
  <c r="Z71" i="5"/>
  <c r="Z72" i="5"/>
  <c r="Z73" i="5"/>
  <c r="Z74" i="5"/>
  <c r="Z75" i="5"/>
  <c r="Z76" i="5"/>
  <c r="Z77" i="5"/>
  <c r="Z78" i="5"/>
  <c r="Z79" i="5"/>
  <c r="Z80" i="5"/>
  <c r="Z81" i="5"/>
  <c r="Z82" i="5"/>
  <c r="Z83" i="5"/>
  <c r="Z84" i="5"/>
  <c r="Z85" i="5"/>
  <c r="Z86" i="5"/>
  <c r="Z87" i="5"/>
  <c r="Z88" i="5"/>
  <c r="Z89" i="5"/>
  <c r="Z90" i="5"/>
  <c r="Z91" i="5"/>
  <c r="Z92" i="5"/>
  <c r="Z93" i="5"/>
  <c r="Z94" i="5"/>
  <c r="Z95" i="5"/>
  <c r="Z96" i="5"/>
  <c r="Z97" i="5"/>
  <c r="Z98" i="5"/>
  <c r="Z99" i="5"/>
  <c r="Z100" i="5"/>
  <c r="Z101" i="5"/>
  <c r="Z102" i="5"/>
  <c r="Z103" i="5"/>
  <c r="Z104" i="5"/>
  <c r="Z105" i="5"/>
  <c r="Z106" i="5"/>
  <c r="Z107" i="5"/>
  <c r="Z108" i="5"/>
  <c r="Z109" i="5"/>
  <c r="Z110" i="5"/>
  <c r="Z111" i="5"/>
  <c r="Z112" i="5"/>
  <c r="Z113" i="5"/>
  <c r="Z114" i="5"/>
  <c r="Z115" i="5"/>
  <c r="Z116" i="5"/>
  <c r="Z117" i="5"/>
  <c r="Z118" i="5"/>
  <c r="Z119" i="5"/>
  <c r="Z120" i="5"/>
  <c r="Z121" i="5"/>
  <c r="Z122" i="5"/>
  <c r="Z123" i="5"/>
  <c r="Z124" i="5"/>
  <c r="Z125" i="5"/>
  <c r="Z126" i="5"/>
  <c r="Z127" i="5"/>
  <c r="Z128" i="5"/>
  <c r="Z129" i="5"/>
  <c r="Z130" i="5"/>
  <c r="Z131" i="5"/>
  <c r="Z132" i="5"/>
  <c r="Z133" i="5"/>
  <c r="Z134" i="5"/>
  <c r="Z135" i="5"/>
  <c r="Z136" i="5"/>
  <c r="Z137" i="5"/>
  <c r="Z139" i="5"/>
  <c r="Z140" i="5"/>
  <c r="Z141" i="5"/>
  <c r="Z142" i="5"/>
  <c r="Z143" i="5"/>
  <c r="Z144" i="5"/>
  <c r="Z145" i="5"/>
  <c r="Z146" i="5"/>
  <c r="Z147" i="5"/>
  <c r="Z148" i="5"/>
  <c r="R8" i="5"/>
  <c r="AA8" i="5" s="1"/>
  <c r="R9" i="5"/>
  <c r="AA9" i="5" s="1"/>
  <c r="R10" i="5"/>
  <c r="R11" i="5"/>
  <c r="AA11" i="5" s="1"/>
  <c r="R12" i="5"/>
  <c r="AA12" i="5" s="1"/>
  <c r="R13" i="5"/>
  <c r="AA13" i="5" s="1"/>
  <c r="R14" i="5"/>
  <c r="AA14" i="5" s="1"/>
  <c r="R15" i="5"/>
  <c r="AA15" i="5" s="1"/>
  <c r="R16" i="5"/>
  <c r="AA16" i="5" s="1"/>
  <c r="R17" i="5"/>
  <c r="AA17" i="5" s="1"/>
  <c r="R18" i="5"/>
  <c r="R19" i="5"/>
  <c r="AA19" i="5" s="1"/>
  <c r="R20" i="5"/>
  <c r="AA20" i="5" s="1"/>
  <c r="R21" i="5"/>
  <c r="AA21" i="5" s="1"/>
  <c r="R22" i="5"/>
  <c r="AA22" i="5" s="1"/>
  <c r="R23" i="5"/>
  <c r="AA23" i="5" s="1"/>
  <c r="R24" i="5"/>
  <c r="AA24" i="5" s="1"/>
  <c r="R25" i="5"/>
  <c r="AA25" i="5" s="1"/>
  <c r="R26" i="5"/>
  <c r="R27" i="5"/>
  <c r="AA27" i="5" s="1"/>
  <c r="R28" i="5"/>
  <c r="AA28" i="5" s="1"/>
  <c r="R29" i="5"/>
  <c r="AA29" i="5" s="1"/>
  <c r="R30" i="5"/>
  <c r="AA30" i="5" s="1"/>
  <c r="R31" i="5"/>
  <c r="AA31" i="5" s="1"/>
  <c r="R32" i="5"/>
  <c r="AA32" i="5" s="1"/>
  <c r="R33" i="5"/>
  <c r="AA33" i="5" s="1"/>
  <c r="R34" i="5"/>
  <c r="R35" i="5"/>
  <c r="AA35" i="5" s="1"/>
  <c r="R36" i="5"/>
  <c r="AA36" i="5" s="1"/>
  <c r="R37" i="5"/>
  <c r="AA37" i="5" s="1"/>
  <c r="R38" i="5"/>
  <c r="AA38" i="5" s="1"/>
  <c r="R39" i="5"/>
  <c r="AA39" i="5" s="1"/>
  <c r="R40" i="5"/>
  <c r="AA40" i="5" s="1"/>
  <c r="R41" i="5"/>
  <c r="AA41" i="5" s="1"/>
  <c r="R42" i="5"/>
  <c r="R43" i="5"/>
  <c r="AA43" i="5" s="1"/>
  <c r="R44" i="5"/>
  <c r="AA44" i="5" s="1"/>
  <c r="R45" i="5"/>
  <c r="AA45" i="5" s="1"/>
  <c r="R46" i="5"/>
  <c r="AA46" i="5" s="1"/>
  <c r="R47" i="5"/>
  <c r="AA47" i="5" s="1"/>
  <c r="R48" i="5"/>
  <c r="AA48" i="5" s="1"/>
  <c r="R49" i="5"/>
  <c r="AA49" i="5" s="1"/>
  <c r="R50" i="5"/>
  <c r="R51" i="5"/>
  <c r="AA51" i="5" s="1"/>
  <c r="R52" i="5"/>
  <c r="AA52" i="5" s="1"/>
  <c r="R53" i="5"/>
  <c r="AA53" i="5" s="1"/>
  <c r="R54" i="5"/>
  <c r="AA54" i="5" s="1"/>
  <c r="R55" i="5"/>
  <c r="AA55" i="5" s="1"/>
  <c r="R56" i="5"/>
  <c r="AA56" i="5" s="1"/>
  <c r="R57" i="5"/>
  <c r="AA57" i="5" s="1"/>
  <c r="R58" i="5"/>
  <c r="R59" i="5"/>
  <c r="AA59" i="5" s="1"/>
  <c r="R60" i="5"/>
  <c r="AA60" i="5" s="1"/>
  <c r="R61" i="5"/>
  <c r="AA61" i="5" s="1"/>
  <c r="R62" i="5"/>
  <c r="AA62" i="5" s="1"/>
  <c r="R63" i="5"/>
  <c r="AA63" i="5" s="1"/>
  <c r="R64" i="5"/>
  <c r="AA64" i="5" s="1"/>
  <c r="R65" i="5"/>
  <c r="AA65" i="5" s="1"/>
  <c r="R66" i="5"/>
  <c r="R67" i="5"/>
  <c r="AA67" i="5" s="1"/>
  <c r="R68" i="5"/>
  <c r="AA68" i="5" s="1"/>
  <c r="R69" i="5"/>
  <c r="AA69" i="5" s="1"/>
  <c r="R70" i="5"/>
  <c r="AA70" i="5" s="1"/>
  <c r="R71" i="5"/>
  <c r="AA71" i="5" s="1"/>
  <c r="R72" i="5"/>
  <c r="AA72" i="5" s="1"/>
  <c r="R73" i="5"/>
  <c r="AA73" i="5" s="1"/>
  <c r="R74" i="5"/>
  <c r="R75" i="5"/>
  <c r="AA75" i="5" s="1"/>
  <c r="R76" i="5"/>
  <c r="AA76" i="5" s="1"/>
  <c r="R77" i="5"/>
  <c r="AA77" i="5" s="1"/>
  <c r="R78" i="5"/>
  <c r="AA78" i="5" s="1"/>
  <c r="R79" i="5"/>
  <c r="AA79" i="5" s="1"/>
  <c r="R80" i="5"/>
  <c r="AA80" i="5" s="1"/>
  <c r="R81" i="5"/>
  <c r="AA81" i="5" s="1"/>
  <c r="R82" i="5"/>
  <c r="R83" i="5"/>
  <c r="AA83" i="5" s="1"/>
  <c r="R84" i="5"/>
  <c r="AA84" i="5" s="1"/>
  <c r="R85" i="5"/>
  <c r="AA85" i="5" s="1"/>
  <c r="R86" i="5"/>
  <c r="AA86" i="5" s="1"/>
  <c r="R87" i="5"/>
  <c r="AA87" i="5" s="1"/>
  <c r="R88" i="5"/>
  <c r="AA88" i="5" s="1"/>
  <c r="R89" i="5"/>
  <c r="AA89" i="5" s="1"/>
  <c r="R90" i="5"/>
  <c r="R91" i="5"/>
  <c r="AA91" i="5" s="1"/>
  <c r="R92" i="5"/>
  <c r="AA92" i="5" s="1"/>
  <c r="R93" i="5"/>
  <c r="AA93" i="5" s="1"/>
  <c r="R94" i="5"/>
  <c r="AA94" i="5" s="1"/>
  <c r="R95" i="5"/>
  <c r="AA95" i="5" s="1"/>
  <c r="R96" i="5"/>
  <c r="AA96" i="5" s="1"/>
  <c r="R97" i="5"/>
  <c r="AA97" i="5" s="1"/>
  <c r="R98" i="5"/>
  <c r="R99" i="5"/>
  <c r="AA99" i="5" s="1"/>
  <c r="R100" i="5"/>
  <c r="AA100" i="5" s="1"/>
  <c r="R101" i="5"/>
  <c r="AA101" i="5" s="1"/>
  <c r="R102" i="5"/>
  <c r="AA102" i="5" s="1"/>
  <c r="R103" i="5"/>
  <c r="AA103" i="5" s="1"/>
  <c r="R104" i="5"/>
  <c r="AA104" i="5" s="1"/>
  <c r="R105" i="5"/>
  <c r="AA105" i="5" s="1"/>
  <c r="R106" i="5"/>
  <c r="R107" i="5"/>
  <c r="AA107" i="5" s="1"/>
  <c r="R108" i="5"/>
  <c r="AA108" i="5" s="1"/>
  <c r="R109" i="5"/>
  <c r="AA109" i="5" s="1"/>
  <c r="R110" i="5"/>
  <c r="AA110" i="5" s="1"/>
  <c r="R111" i="5"/>
  <c r="AA111" i="5" s="1"/>
  <c r="R112" i="5"/>
  <c r="AA112" i="5" s="1"/>
  <c r="R113" i="5"/>
  <c r="AA113" i="5" s="1"/>
  <c r="R114" i="5"/>
  <c r="R115" i="5"/>
  <c r="AA115" i="5" s="1"/>
  <c r="R116" i="5"/>
  <c r="AA116" i="5" s="1"/>
  <c r="R117" i="5"/>
  <c r="AA117" i="5" s="1"/>
  <c r="R118" i="5"/>
  <c r="AA118" i="5" s="1"/>
  <c r="R119" i="5"/>
  <c r="AA119" i="5" s="1"/>
  <c r="R120" i="5"/>
  <c r="AA120" i="5" s="1"/>
  <c r="R121" i="5"/>
  <c r="AA121" i="5" s="1"/>
  <c r="R122" i="5"/>
  <c r="R123" i="5"/>
  <c r="AA123" i="5" s="1"/>
  <c r="R124" i="5"/>
  <c r="AA124" i="5" s="1"/>
  <c r="R125" i="5"/>
  <c r="AA125" i="5" s="1"/>
  <c r="R126" i="5"/>
  <c r="AA126" i="5" s="1"/>
  <c r="R127" i="5"/>
  <c r="AA127" i="5" s="1"/>
  <c r="R128" i="5"/>
  <c r="AA128" i="5" s="1"/>
  <c r="R129" i="5"/>
  <c r="AA129" i="5" s="1"/>
  <c r="R130" i="5"/>
  <c r="R131" i="5"/>
  <c r="AA131" i="5" s="1"/>
  <c r="R132" i="5"/>
  <c r="AA132" i="5" s="1"/>
  <c r="R133" i="5"/>
  <c r="AA133" i="5" s="1"/>
  <c r="R134" i="5"/>
  <c r="AA134" i="5" s="1"/>
  <c r="R135" i="5"/>
  <c r="AA135" i="5" s="1"/>
  <c r="R136" i="5"/>
  <c r="AA136" i="5" s="1"/>
  <c r="R137" i="5"/>
  <c r="AA137" i="5" s="1"/>
  <c r="R139" i="5"/>
  <c r="R140" i="5"/>
  <c r="AA140" i="5" s="1"/>
  <c r="R141" i="5"/>
  <c r="AA141" i="5" s="1"/>
  <c r="R142" i="5"/>
  <c r="AA142" i="5" s="1"/>
  <c r="R143" i="5"/>
  <c r="AA143" i="5" s="1"/>
  <c r="R144" i="5"/>
  <c r="AA144" i="5" s="1"/>
  <c r="R145" i="5"/>
  <c r="AA145" i="5" s="1"/>
  <c r="R146" i="5"/>
  <c r="AA146" i="5" s="1"/>
  <c r="R147" i="5"/>
  <c r="R148" i="5"/>
  <c r="AA148" i="5" s="1"/>
  <c r="AB131" i="23" l="1"/>
  <c r="AB123" i="23"/>
  <c r="AB115" i="23"/>
  <c r="AB107" i="23"/>
  <c r="AB99" i="23"/>
  <c r="AB91" i="23"/>
  <c r="AB83" i="23"/>
  <c r="AB75" i="23"/>
  <c r="AB67" i="23"/>
  <c r="AB59" i="23"/>
  <c r="AB51" i="23"/>
  <c r="AB43" i="23"/>
  <c r="AB35" i="23"/>
  <c r="AB27" i="23"/>
  <c r="AB19" i="23"/>
  <c r="AB11" i="23"/>
  <c r="AC143" i="22"/>
  <c r="AC134" i="22"/>
  <c r="AC126" i="22"/>
  <c r="AC118" i="22"/>
  <c r="AC142" i="22"/>
  <c r="AC133" i="22"/>
  <c r="AC125" i="22"/>
  <c r="AC117" i="22"/>
  <c r="AC109" i="22"/>
  <c r="AC101" i="22"/>
  <c r="AC93" i="22"/>
  <c r="AC85" i="22"/>
  <c r="AC77" i="22"/>
  <c r="AC69" i="22"/>
  <c r="AC53" i="22"/>
  <c r="AC45" i="22"/>
  <c r="AC37" i="22"/>
  <c r="AC29" i="22"/>
  <c r="AC21" i="22"/>
  <c r="AC13" i="22"/>
  <c r="AC141" i="22"/>
  <c r="AC132" i="22"/>
  <c r="AC124" i="22"/>
  <c r="AC116" i="22"/>
  <c r="AC108" i="22"/>
  <c r="AC100" i="22"/>
  <c r="AC92" i="22"/>
  <c r="AC84" i="22"/>
  <c r="AC76" i="22"/>
  <c r="AC68" i="22"/>
  <c r="AC60" i="22"/>
  <c r="AC52" i="22"/>
  <c r="AC44" i="22"/>
  <c r="AC36" i="22"/>
  <c r="AC28" i="22"/>
  <c r="AC20" i="22"/>
  <c r="AC12" i="22"/>
  <c r="AC61" i="22"/>
  <c r="AA147" i="5"/>
  <c r="AA98" i="5"/>
  <c r="AA50" i="5"/>
  <c r="AA42" i="5"/>
  <c r="AA34" i="5"/>
  <c r="AA26" i="5"/>
  <c r="AA18" i="5"/>
  <c r="AA10" i="5"/>
  <c r="AA130" i="5"/>
  <c r="AA106" i="5"/>
  <c r="AA74" i="5"/>
  <c r="AA139" i="5"/>
  <c r="AA114" i="5"/>
  <c r="AA82" i="5"/>
  <c r="AA66" i="5"/>
  <c r="AA122" i="5"/>
  <c r="AA90" i="5"/>
  <c r="AA58" i="5"/>
  <c r="AG147" i="24"/>
  <c r="AG139" i="24"/>
  <c r="AG130" i="24"/>
  <c r="AG122" i="24"/>
  <c r="AG114" i="24"/>
  <c r="AG106" i="24"/>
  <c r="AG98" i="24"/>
  <c r="AG90" i="24"/>
  <c r="AG82" i="24"/>
  <c r="AG74" i="24"/>
  <c r="AG66" i="24"/>
  <c r="AG58" i="24"/>
  <c r="AG50" i="24"/>
  <c r="AG42" i="24"/>
  <c r="AG34" i="24"/>
  <c r="AG26" i="24"/>
  <c r="AG18" i="24"/>
  <c r="AG10" i="24"/>
  <c r="AG146" i="24"/>
  <c r="AG137" i="24"/>
  <c r="AG129" i="24"/>
  <c r="AG121" i="24"/>
  <c r="AG113" i="24"/>
  <c r="AG105" i="24"/>
  <c r="AG97" i="24"/>
  <c r="AG89" i="24"/>
  <c r="AG81" i="24"/>
  <c r="AG73" i="24"/>
  <c r="AG65" i="24"/>
  <c r="AG57" i="24"/>
  <c r="AG49" i="24"/>
  <c r="AG41" i="24"/>
  <c r="AG33" i="24"/>
  <c r="AG25" i="24"/>
  <c r="AG17" i="24"/>
  <c r="AG9" i="24"/>
  <c r="AB143" i="23"/>
  <c r="AB132" i="23"/>
  <c r="AB124" i="23"/>
  <c r="AB116" i="23"/>
  <c r="AB108" i="23"/>
  <c r="AB100" i="23"/>
  <c r="AB92" i="23"/>
  <c r="AB84" i="23"/>
  <c r="AB76" i="23"/>
  <c r="AB68" i="23"/>
  <c r="AB60" i="23"/>
  <c r="AB52" i="23"/>
  <c r="AB44" i="23"/>
  <c r="AB36" i="23"/>
  <c r="AB28" i="23"/>
  <c r="AB20" i="23"/>
  <c r="AB12" i="23"/>
  <c r="AB130" i="23"/>
  <c r="AB122" i="23"/>
  <c r="AB114" i="23"/>
  <c r="AB106" i="23"/>
  <c r="AB98" i="23"/>
  <c r="AB90" i="23"/>
  <c r="AB82" i="23"/>
  <c r="AB74" i="23"/>
  <c r="AB66" i="23"/>
  <c r="AB58" i="23"/>
  <c r="AB50" i="23"/>
  <c r="AB42" i="23"/>
  <c r="AB34" i="23"/>
  <c r="AB26" i="23"/>
  <c r="AB18" i="23"/>
  <c r="AB10" i="23"/>
  <c r="AA142" i="21"/>
  <c r="AA133" i="21"/>
  <c r="AA125" i="21"/>
  <c r="AA117" i="21"/>
  <c r="AA109" i="21"/>
  <c r="AA101" i="21"/>
  <c r="AA93" i="21"/>
  <c r="AA85" i="21"/>
  <c r="AA77" i="21"/>
  <c r="AA69" i="21"/>
  <c r="AA61" i="21"/>
  <c r="AA53" i="21"/>
  <c r="AA45" i="21"/>
  <c r="AA37" i="21"/>
  <c r="AA29" i="21"/>
  <c r="AA21" i="21"/>
  <c r="AA13" i="21"/>
  <c r="AB137" i="23"/>
  <c r="AB129" i="23"/>
  <c r="AB121" i="23"/>
  <c r="AB113" i="23"/>
  <c r="AB105" i="23"/>
  <c r="AB97" i="23"/>
  <c r="AB89" i="23"/>
  <c r="AB81" i="23"/>
  <c r="AB73" i="23"/>
  <c r="AB65" i="23"/>
  <c r="AB57" i="23"/>
  <c r="AB49" i="23"/>
  <c r="AB41" i="23"/>
  <c r="AB33" i="23"/>
  <c r="AB25" i="23"/>
  <c r="AB17" i="23"/>
  <c r="AB9" i="23"/>
  <c r="AB146" i="23"/>
  <c r="AB136" i="23"/>
  <c r="AB128" i="23"/>
  <c r="AB120" i="23"/>
  <c r="AB112" i="23"/>
  <c r="AB104" i="23"/>
  <c r="AB96" i="23"/>
  <c r="AB88" i="23"/>
  <c r="AB80" i="23"/>
  <c r="AB72" i="23"/>
  <c r="AB64" i="23"/>
  <c r="AB56" i="23"/>
  <c r="AB48" i="23"/>
  <c r="AB40" i="23"/>
  <c r="AB32" i="23"/>
  <c r="AB24" i="23"/>
  <c r="AB16" i="23"/>
  <c r="AB8" i="23"/>
  <c r="AB145" i="23"/>
  <c r="AB135" i="23"/>
  <c r="AB127" i="23"/>
  <c r="AB119" i="23"/>
  <c r="AB111" i="23"/>
  <c r="AB103" i="23"/>
  <c r="AB95" i="23"/>
  <c r="AB87" i="23"/>
  <c r="AB79" i="23"/>
  <c r="AB71" i="23"/>
  <c r="AB63" i="23"/>
  <c r="AB55" i="23"/>
  <c r="AB47" i="23"/>
  <c r="AB39" i="23"/>
  <c r="AB31" i="23"/>
  <c r="AB23" i="23"/>
  <c r="AB15" i="23"/>
  <c r="AB144" i="23"/>
  <c r="AB134" i="23"/>
  <c r="AB126" i="23"/>
  <c r="AB118" i="23"/>
  <c r="AB110" i="23"/>
  <c r="AB102" i="23"/>
  <c r="AB94" i="23"/>
  <c r="AB86" i="23"/>
  <c r="AB78" i="23"/>
  <c r="AB70" i="23"/>
  <c r="AB62" i="23"/>
  <c r="AB54" i="23"/>
  <c r="AB46" i="23"/>
  <c r="AB38" i="23"/>
  <c r="AB30" i="23"/>
  <c r="AB22" i="23"/>
  <c r="AB14" i="23"/>
  <c r="AG145" i="24"/>
  <c r="AG136" i="24"/>
  <c r="AG128" i="24"/>
  <c r="AG120" i="24"/>
  <c r="AG112" i="24"/>
  <c r="AG104" i="24"/>
  <c r="AG96" i="24"/>
  <c r="AG88" i="24"/>
  <c r="AG80" i="24"/>
  <c r="AG72" i="24"/>
  <c r="AG64" i="24"/>
  <c r="AG56" i="24"/>
  <c r="AG48" i="24"/>
  <c r="AG40" i="24"/>
  <c r="AG32" i="24"/>
  <c r="AG24" i="24"/>
  <c r="AG16" i="24"/>
  <c r="AG8" i="24"/>
  <c r="AG144" i="24"/>
  <c r="AG135" i="24"/>
  <c r="AG127" i="24"/>
  <c r="AG119" i="24"/>
  <c r="AG111" i="24"/>
  <c r="AG103" i="24"/>
  <c r="AG95" i="24"/>
  <c r="AG87" i="24"/>
  <c r="AG79" i="24"/>
  <c r="AG71" i="24"/>
  <c r="AG63" i="24"/>
  <c r="AG55" i="24"/>
  <c r="AG47" i="24"/>
  <c r="AG39" i="24"/>
  <c r="AG31" i="24"/>
  <c r="AG23" i="24"/>
  <c r="AG15" i="24"/>
  <c r="AG134" i="24"/>
  <c r="AG118" i="24"/>
  <c r="AG102" i="24"/>
  <c r="AG86" i="24"/>
  <c r="AG70" i="24"/>
  <c r="AG46" i="24"/>
  <c r="AG30" i="24"/>
  <c r="AG142" i="24"/>
  <c r="AG133" i="24"/>
  <c r="AG125" i="24"/>
  <c r="AG117" i="24"/>
  <c r="AG109" i="24"/>
  <c r="AG101" i="24"/>
  <c r="AG93" i="24"/>
  <c r="AG85" i="24"/>
  <c r="AG77" i="24"/>
  <c r="AG69" i="24"/>
  <c r="AG61" i="24"/>
  <c r="AG53" i="24"/>
  <c r="AG45" i="24"/>
  <c r="AG37" i="24"/>
  <c r="AG29" i="24"/>
  <c r="AG21" i="24"/>
  <c r="AG13" i="24"/>
  <c r="AG22" i="24"/>
  <c r="AG141" i="24"/>
  <c r="AG132" i="24"/>
  <c r="AG124" i="24"/>
  <c r="AG116" i="24"/>
  <c r="AG108" i="24"/>
  <c r="AG100" i="24"/>
  <c r="AG92" i="24"/>
  <c r="AG84" i="24"/>
  <c r="AG76" i="24"/>
  <c r="AG68" i="24"/>
  <c r="AG60" i="24"/>
  <c r="AG52" i="24"/>
  <c r="AG44" i="24"/>
  <c r="AG36" i="24"/>
  <c r="AG28" i="24"/>
  <c r="AG20" i="24"/>
  <c r="AG12" i="24"/>
  <c r="AG143" i="24"/>
  <c r="AG126" i="24"/>
  <c r="AG110" i="24"/>
  <c r="AG94" i="24"/>
  <c r="AG78" i="24"/>
  <c r="AG62" i="24"/>
  <c r="AG54" i="24"/>
  <c r="AG38" i="24"/>
  <c r="AG14" i="24"/>
  <c r="AG148" i="24"/>
  <c r="AG140" i="24"/>
  <c r="AG131" i="24"/>
  <c r="AG123" i="24"/>
  <c r="AG115" i="24"/>
  <c r="AG107" i="24"/>
  <c r="AG99" i="24"/>
  <c r="AG91" i="24"/>
  <c r="AG83" i="24"/>
  <c r="AG75" i="24"/>
  <c r="AG67" i="24"/>
  <c r="AG59" i="24"/>
  <c r="AG51" i="24"/>
  <c r="AG43" i="24"/>
  <c r="AG35" i="24"/>
  <c r="AG27" i="24"/>
  <c r="AG19" i="24"/>
  <c r="AG11" i="24"/>
  <c r="AB147" i="23"/>
  <c r="AB148" i="23"/>
  <c r="AB141" i="23"/>
  <c r="AB139" i="23"/>
  <c r="AB140" i="23"/>
  <c r="AA146" i="21"/>
  <c r="AA137" i="21"/>
  <c r="AA129" i="21"/>
  <c r="AA121" i="21"/>
  <c r="AA113" i="21"/>
  <c r="AA105" i="21"/>
  <c r="AA97" i="21"/>
  <c r="AA89" i="21"/>
  <c r="AA81" i="21"/>
  <c r="AA73" i="21"/>
  <c r="AA65" i="21"/>
  <c r="AA57" i="21"/>
  <c r="AA49" i="21"/>
  <c r="AA41" i="21"/>
  <c r="AA33" i="21"/>
  <c r="AA25" i="21"/>
  <c r="AA17" i="21"/>
  <c r="AA9" i="21"/>
  <c r="AA145" i="21"/>
  <c r="AA136" i="21"/>
  <c r="AA128" i="21"/>
  <c r="AA120" i="21"/>
  <c r="AA112" i="21"/>
  <c r="AA104" i="21"/>
  <c r="AA96" i="21"/>
  <c r="AA88" i="21"/>
  <c r="AA80" i="21"/>
  <c r="AA72" i="21"/>
  <c r="AA64" i="21"/>
  <c r="AA56" i="21"/>
  <c r="AA48" i="21"/>
  <c r="AA40" i="21"/>
  <c r="AA32" i="21"/>
  <c r="AA24" i="21"/>
  <c r="AA16" i="21"/>
  <c r="AA8" i="21"/>
  <c r="F147" i="26"/>
  <c r="F143" i="26"/>
  <c r="F139" i="26"/>
  <c r="F134" i="26"/>
  <c r="F130" i="26"/>
  <c r="F126" i="26"/>
  <c r="F122" i="26"/>
  <c r="F118" i="26"/>
  <c r="F110" i="26"/>
  <c r="F102" i="26"/>
  <c r="F98" i="26"/>
  <c r="F94" i="26"/>
  <c r="F86" i="26"/>
  <c r="F82" i="26"/>
  <c r="F78" i="26"/>
  <c r="F74" i="26"/>
  <c r="F70" i="26"/>
  <c r="F66" i="26"/>
  <c r="F62" i="26"/>
  <c r="F58" i="26"/>
  <c r="F54" i="26"/>
  <c r="F50" i="26"/>
  <c r="F46" i="26"/>
  <c r="F42" i="26"/>
  <c r="F38" i="26"/>
  <c r="F34" i="26"/>
  <c r="F30" i="26"/>
  <c r="F26" i="26"/>
  <c r="F22" i="26"/>
  <c r="F18" i="26"/>
  <c r="F14" i="26"/>
  <c r="F10" i="26"/>
  <c r="H139" i="26"/>
  <c r="F146" i="26"/>
  <c r="F142" i="26"/>
  <c r="F133" i="26"/>
  <c r="F129" i="26"/>
  <c r="F125" i="26"/>
  <c r="F117" i="26"/>
  <c r="F113" i="26"/>
  <c r="F109" i="26"/>
  <c r="F101" i="26"/>
  <c r="F97" i="26"/>
  <c r="F89" i="26"/>
  <c r="F85" i="26"/>
  <c r="F81" i="26"/>
  <c r="F77" i="26"/>
  <c r="F69" i="26"/>
  <c r="F65" i="26"/>
  <c r="F57" i="26"/>
  <c r="F53" i="26"/>
  <c r="F49" i="26"/>
  <c r="F45" i="26"/>
  <c r="F41" i="26"/>
  <c r="F37" i="26"/>
  <c r="F33" i="26"/>
  <c r="F29" i="26"/>
  <c r="F25" i="26"/>
  <c r="F21" i="26"/>
  <c r="F17" i="26"/>
  <c r="F13" i="26"/>
  <c r="F9" i="26"/>
  <c r="F148" i="26"/>
  <c r="F144" i="26"/>
  <c r="F140" i="26"/>
  <c r="F135" i="26"/>
  <c r="F127" i="26"/>
  <c r="F123" i="26"/>
  <c r="F119" i="26"/>
  <c r="F115" i="26"/>
  <c r="F111" i="26"/>
  <c r="F107" i="26"/>
  <c r="F99" i="26"/>
  <c r="F95" i="26"/>
  <c r="F91" i="26"/>
  <c r="F87" i="26"/>
  <c r="F83" i="26"/>
  <c r="F75" i="26"/>
  <c r="F71" i="26"/>
  <c r="F67" i="26"/>
  <c r="F63" i="26"/>
  <c r="F59" i="26"/>
  <c r="F55" i="26"/>
  <c r="F51" i="26"/>
  <c r="F47" i="26"/>
  <c r="F43" i="26"/>
  <c r="F39" i="26"/>
  <c r="F35" i="26"/>
  <c r="F31" i="26"/>
  <c r="F27" i="26"/>
  <c r="F23" i="26"/>
  <c r="F19" i="26"/>
  <c r="F15" i="26"/>
  <c r="F145" i="26"/>
  <c r="F141" i="26"/>
  <c r="F136" i="26"/>
  <c r="F132" i="26"/>
  <c r="F128" i="26"/>
  <c r="F124" i="26"/>
  <c r="F120" i="26"/>
  <c r="F116" i="26"/>
  <c r="F112" i="26"/>
  <c r="F108" i="26"/>
  <c r="F104" i="26"/>
  <c r="F100" i="26"/>
  <c r="F96" i="26"/>
  <c r="F92" i="26"/>
  <c r="F88" i="26"/>
  <c r="F84" i="26"/>
  <c r="F80" i="26"/>
  <c r="F76" i="26"/>
  <c r="F72" i="26"/>
  <c r="F68" i="26"/>
  <c r="F64" i="26"/>
  <c r="F60" i="26"/>
  <c r="F56" i="26"/>
  <c r="F52" i="26"/>
  <c r="F48" i="26"/>
  <c r="F44" i="26"/>
  <c r="F32" i="26"/>
  <c r="F28" i="26"/>
  <c r="F16" i="26"/>
  <c r="F12" i="26"/>
  <c r="F8" i="26"/>
  <c r="H69" i="26"/>
  <c r="H142" i="26"/>
  <c r="H125" i="26"/>
  <c r="H109" i="26"/>
  <c r="H85" i="26"/>
  <c r="H77" i="26"/>
  <c r="H53" i="26"/>
  <c r="H45" i="26"/>
  <c r="H37" i="26"/>
  <c r="H29" i="26"/>
  <c r="H21" i="26"/>
  <c r="H13" i="26"/>
  <c r="H144" i="26"/>
  <c r="H127" i="26"/>
  <c r="H148" i="26"/>
  <c r="H140" i="26"/>
  <c r="H123" i="26"/>
  <c r="H111" i="26"/>
  <c r="H119" i="26"/>
  <c r="H107" i="26"/>
  <c r="H95" i="26"/>
  <c r="H91" i="26"/>
  <c r="H87" i="26"/>
  <c r="H83" i="26"/>
  <c r="H75" i="26"/>
  <c r="H71" i="26"/>
  <c r="H67" i="26"/>
  <c r="H63" i="26"/>
  <c r="H59" i="26"/>
  <c r="H55" i="26"/>
  <c r="H51" i="26"/>
  <c r="H47" i="26"/>
  <c r="H43" i="26"/>
  <c r="H39" i="26"/>
  <c r="H35" i="26"/>
  <c r="H31" i="26"/>
  <c r="H27" i="26"/>
  <c r="H23" i="26"/>
  <c r="H19" i="26"/>
  <c r="H15" i="26"/>
  <c r="H143" i="26"/>
  <c r="H126" i="26"/>
  <c r="H110" i="26"/>
  <c r="H74" i="26"/>
  <c r="H70" i="26"/>
  <c r="H66" i="26"/>
  <c r="H62" i="26"/>
  <c r="H58" i="26"/>
  <c r="H54" i="26"/>
  <c r="H50" i="26"/>
  <c r="H46" i="26"/>
  <c r="H42" i="26"/>
  <c r="H38" i="26"/>
  <c r="H34" i="26"/>
  <c r="H30" i="26"/>
  <c r="H26" i="26"/>
  <c r="H22" i="26"/>
  <c r="H18" i="26"/>
  <c r="H14" i="26"/>
  <c r="H10" i="26"/>
  <c r="H135" i="26"/>
  <c r="H115" i="26"/>
  <c r="H99" i="26"/>
  <c r="H130" i="26"/>
  <c r="H118" i="26"/>
  <c r="H102" i="26"/>
  <c r="H94" i="26"/>
  <c r="H86" i="26"/>
  <c r="H82" i="26"/>
  <c r="H147" i="26"/>
  <c r="H134" i="26"/>
  <c r="H122" i="26"/>
  <c r="H98" i="26"/>
  <c r="H78" i="26"/>
  <c r="H146" i="26"/>
  <c r="H133" i="26"/>
  <c r="H129" i="26"/>
  <c r="H117" i="26"/>
  <c r="H113" i="26"/>
  <c r="H101" i="26"/>
  <c r="H97" i="26"/>
  <c r="H89" i="26"/>
  <c r="H81" i="26"/>
  <c r="H65" i="26"/>
  <c r="H57" i="26"/>
  <c r="H49" i="26"/>
  <c r="H41" i="26"/>
  <c r="H33" i="26"/>
  <c r="H25" i="26"/>
  <c r="H17" i="26"/>
  <c r="H9" i="26"/>
  <c r="H7" i="26"/>
  <c r="I7" i="26" s="1"/>
  <c r="H145" i="26"/>
  <c r="H141" i="26"/>
  <c r="H136" i="26"/>
  <c r="H132" i="26"/>
  <c r="H128" i="26"/>
  <c r="H124" i="26"/>
  <c r="H120" i="26"/>
  <c r="H116" i="26"/>
  <c r="H112" i="26"/>
  <c r="H108" i="26"/>
  <c r="H104" i="26"/>
  <c r="H105" i="26" s="1"/>
  <c r="H100" i="26"/>
  <c r="H96" i="26"/>
  <c r="H92" i="26"/>
  <c r="H88" i="26"/>
  <c r="H84" i="26"/>
  <c r="H80" i="26"/>
  <c r="H76" i="26"/>
  <c r="H72" i="26"/>
  <c r="H68" i="26"/>
  <c r="H64" i="26"/>
  <c r="H60" i="26"/>
  <c r="H56" i="26"/>
  <c r="H52" i="26"/>
  <c r="H48" i="26"/>
  <c r="H44" i="26"/>
  <c r="H32" i="26"/>
  <c r="H28" i="26"/>
  <c r="H16" i="26"/>
  <c r="H12" i="26"/>
  <c r="H8" i="26"/>
  <c r="AF8" i="4"/>
  <c r="AG8" i="4" s="1"/>
  <c r="AF9" i="4"/>
  <c r="AG9" i="4" s="1"/>
  <c r="AF10" i="4"/>
  <c r="AG10" i="4" s="1"/>
  <c r="AF11" i="4"/>
  <c r="AG11" i="4" s="1"/>
  <c r="AF12" i="4"/>
  <c r="AG12" i="4" s="1"/>
  <c r="AF13" i="4"/>
  <c r="AG13" i="4" s="1"/>
  <c r="AF14" i="4"/>
  <c r="AG14" i="4" s="1"/>
  <c r="AF15" i="4"/>
  <c r="AG15" i="4" s="1"/>
  <c r="AF16" i="4"/>
  <c r="AG16" i="4" s="1"/>
  <c r="AF17" i="4"/>
  <c r="AG17" i="4" s="1"/>
  <c r="AF18" i="4"/>
  <c r="AG18" i="4" s="1"/>
  <c r="AF19" i="4"/>
  <c r="AG19" i="4" s="1"/>
  <c r="AF20" i="4"/>
  <c r="AG20" i="4" s="1"/>
  <c r="AF21" i="4"/>
  <c r="AG21" i="4" s="1"/>
  <c r="AF22" i="4"/>
  <c r="AG22" i="4" s="1"/>
  <c r="AF23" i="4"/>
  <c r="AG23" i="4" s="1"/>
  <c r="AF24" i="4"/>
  <c r="AG24" i="4" s="1"/>
  <c r="AF25" i="4"/>
  <c r="AG25" i="4" s="1"/>
  <c r="AF26" i="4"/>
  <c r="AG26" i="4" s="1"/>
  <c r="AF27" i="4"/>
  <c r="AG27" i="4" s="1"/>
  <c r="AF28" i="4"/>
  <c r="AG28" i="4" s="1"/>
  <c r="AF29" i="4"/>
  <c r="AG29" i="4" s="1"/>
  <c r="AF30" i="4"/>
  <c r="AG30" i="4" s="1"/>
  <c r="AF31" i="4"/>
  <c r="AG31" i="4" s="1"/>
  <c r="AF32" i="4"/>
  <c r="AG32" i="4" s="1"/>
  <c r="AF33" i="4"/>
  <c r="AG33" i="4" s="1"/>
  <c r="AF34" i="4"/>
  <c r="AG34" i="4" s="1"/>
  <c r="AF35" i="4"/>
  <c r="AG35" i="4" s="1"/>
  <c r="AF36" i="4"/>
  <c r="AG36" i="4" s="1"/>
  <c r="AF37" i="4"/>
  <c r="AG37" i="4" s="1"/>
  <c r="AF38" i="4"/>
  <c r="AG38" i="4" s="1"/>
  <c r="AF39" i="4"/>
  <c r="AG39" i="4" s="1"/>
  <c r="AF40" i="4"/>
  <c r="AG40" i="4" s="1"/>
  <c r="AF41" i="4"/>
  <c r="AG41" i="4" s="1"/>
  <c r="AF42" i="4"/>
  <c r="AG42" i="4" s="1"/>
  <c r="AF43" i="4"/>
  <c r="AG43" i="4" s="1"/>
  <c r="AF44" i="4"/>
  <c r="AG44" i="4" s="1"/>
  <c r="AF45" i="4"/>
  <c r="AG45" i="4" s="1"/>
  <c r="AF46" i="4"/>
  <c r="AG46" i="4" s="1"/>
  <c r="AF47" i="4"/>
  <c r="AG47" i="4" s="1"/>
  <c r="AF48" i="4"/>
  <c r="AG48" i="4" s="1"/>
  <c r="AF49" i="4"/>
  <c r="AG49" i="4" s="1"/>
  <c r="AF50" i="4"/>
  <c r="AG50" i="4" s="1"/>
  <c r="AF51" i="4"/>
  <c r="AG51" i="4" s="1"/>
  <c r="AF52" i="4"/>
  <c r="AG52" i="4" s="1"/>
  <c r="AF53" i="4"/>
  <c r="AG53" i="4" s="1"/>
  <c r="AF54" i="4"/>
  <c r="AG54" i="4" s="1"/>
  <c r="AF55" i="4"/>
  <c r="AG55" i="4" s="1"/>
  <c r="AF56" i="4"/>
  <c r="AG56" i="4" s="1"/>
  <c r="AF57" i="4"/>
  <c r="AG57" i="4" s="1"/>
  <c r="AF58" i="4"/>
  <c r="AG58" i="4" s="1"/>
  <c r="AF59" i="4"/>
  <c r="AG59" i="4" s="1"/>
  <c r="AF60" i="4"/>
  <c r="AG60" i="4" s="1"/>
  <c r="AF61" i="4"/>
  <c r="AG61" i="4" s="1"/>
  <c r="AF62" i="4"/>
  <c r="AG62" i="4" s="1"/>
  <c r="AF63" i="4"/>
  <c r="AG63" i="4" s="1"/>
  <c r="AF64" i="4"/>
  <c r="AG64" i="4" s="1"/>
  <c r="AF65" i="4"/>
  <c r="AG65" i="4" s="1"/>
  <c r="AF66" i="4"/>
  <c r="AG66" i="4" s="1"/>
  <c r="AF67" i="4"/>
  <c r="AG67" i="4" s="1"/>
  <c r="AF68" i="4"/>
  <c r="AG68" i="4" s="1"/>
  <c r="AF69" i="4"/>
  <c r="AG69" i="4" s="1"/>
  <c r="AF70" i="4"/>
  <c r="AG70" i="4" s="1"/>
  <c r="AF71" i="4"/>
  <c r="AG71" i="4" s="1"/>
  <c r="AF72" i="4"/>
  <c r="AG72" i="4" s="1"/>
  <c r="AF73" i="4"/>
  <c r="AG73" i="4" s="1"/>
  <c r="AF74" i="4"/>
  <c r="AG74" i="4" s="1"/>
  <c r="AF75" i="4"/>
  <c r="AG75" i="4" s="1"/>
  <c r="AF76" i="4"/>
  <c r="AG76" i="4" s="1"/>
  <c r="AF77" i="4"/>
  <c r="AG77" i="4" s="1"/>
  <c r="AF78" i="4"/>
  <c r="AG78" i="4" s="1"/>
  <c r="AF79" i="4"/>
  <c r="AG79" i="4" s="1"/>
  <c r="AF80" i="4"/>
  <c r="AG80" i="4" s="1"/>
  <c r="AF81" i="4"/>
  <c r="AG81" i="4" s="1"/>
  <c r="AF82" i="4"/>
  <c r="AG82" i="4" s="1"/>
  <c r="AF83" i="4"/>
  <c r="AG83" i="4" s="1"/>
  <c r="AF84" i="4"/>
  <c r="AG84" i="4" s="1"/>
  <c r="AF85" i="4"/>
  <c r="AG85" i="4" s="1"/>
  <c r="AF86" i="4"/>
  <c r="AG86" i="4" s="1"/>
  <c r="AF87" i="4"/>
  <c r="AG87" i="4" s="1"/>
  <c r="AF88" i="4"/>
  <c r="AG88" i="4" s="1"/>
  <c r="AF89" i="4"/>
  <c r="AG89" i="4" s="1"/>
  <c r="AF90" i="4"/>
  <c r="AG90" i="4" s="1"/>
  <c r="AF91" i="4"/>
  <c r="AG91" i="4" s="1"/>
  <c r="AF92" i="4"/>
  <c r="AG92" i="4" s="1"/>
  <c r="AF93" i="4"/>
  <c r="AG93" i="4" s="1"/>
  <c r="AF94" i="4"/>
  <c r="AG94" i="4" s="1"/>
  <c r="AF95" i="4"/>
  <c r="AG95" i="4" s="1"/>
  <c r="AF96" i="4"/>
  <c r="AG96" i="4" s="1"/>
  <c r="AF97" i="4"/>
  <c r="AG97" i="4" s="1"/>
  <c r="AF98" i="4"/>
  <c r="AG98" i="4" s="1"/>
  <c r="AF99" i="4"/>
  <c r="AG99" i="4" s="1"/>
  <c r="AF100" i="4"/>
  <c r="AG100" i="4" s="1"/>
  <c r="AF101" i="4"/>
  <c r="AG101" i="4" s="1"/>
  <c r="AF102" i="4"/>
  <c r="AG102" i="4" s="1"/>
  <c r="AF103" i="4"/>
  <c r="AG103" i="4" s="1"/>
  <c r="AF104" i="4"/>
  <c r="AG104" i="4" s="1"/>
  <c r="AF105" i="4"/>
  <c r="AG105" i="4" s="1"/>
  <c r="AF106" i="4"/>
  <c r="AG106" i="4" s="1"/>
  <c r="AF107" i="4"/>
  <c r="AG107" i="4" s="1"/>
  <c r="AF108" i="4"/>
  <c r="AG108" i="4" s="1"/>
  <c r="AF109" i="4"/>
  <c r="AG109" i="4" s="1"/>
  <c r="AF110" i="4"/>
  <c r="AG110" i="4" s="1"/>
  <c r="AF111" i="4"/>
  <c r="AG111" i="4" s="1"/>
  <c r="AF112" i="4"/>
  <c r="AG112" i="4" s="1"/>
  <c r="AF113" i="4"/>
  <c r="AG113" i="4" s="1"/>
  <c r="AF114" i="4"/>
  <c r="AG114" i="4" s="1"/>
  <c r="AF115" i="4"/>
  <c r="AG115" i="4" s="1"/>
  <c r="AF116" i="4"/>
  <c r="AG116" i="4" s="1"/>
  <c r="AF117" i="4"/>
  <c r="AG117" i="4" s="1"/>
  <c r="AF118" i="4"/>
  <c r="AG118" i="4" s="1"/>
  <c r="AF119" i="4"/>
  <c r="AG119" i="4" s="1"/>
  <c r="AF120" i="4"/>
  <c r="AG120" i="4" s="1"/>
  <c r="AF121" i="4"/>
  <c r="AG121" i="4" s="1"/>
  <c r="AF122" i="4"/>
  <c r="AG122" i="4" s="1"/>
  <c r="AF123" i="4"/>
  <c r="AG123" i="4" s="1"/>
  <c r="AF124" i="4"/>
  <c r="AG124" i="4" s="1"/>
  <c r="AF125" i="4"/>
  <c r="AG125" i="4" s="1"/>
  <c r="AF126" i="4"/>
  <c r="AG126" i="4" s="1"/>
  <c r="AF127" i="4"/>
  <c r="AG127" i="4" s="1"/>
  <c r="AF128" i="4"/>
  <c r="AG128" i="4" s="1"/>
  <c r="AF129" i="4"/>
  <c r="AG129" i="4" s="1"/>
  <c r="AF130" i="4"/>
  <c r="AG130" i="4" s="1"/>
  <c r="AF131" i="4"/>
  <c r="AG131" i="4" s="1"/>
  <c r="AF132" i="4"/>
  <c r="AG132" i="4" s="1"/>
  <c r="AF133" i="4"/>
  <c r="AG133" i="4" s="1"/>
  <c r="AF134" i="4"/>
  <c r="AG134" i="4" s="1"/>
  <c r="AF135" i="4"/>
  <c r="AG135" i="4" s="1"/>
  <c r="AF136" i="4"/>
  <c r="AG136" i="4" s="1"/>
  <c r="AF137" i="4"/>
  <c r="AG137" i="4" s="1"/>
  <c r="AF139" i="4"/>
  <c r="AG139" i="4" s="1"/>
  <c r="AF140" i="4"/>
  <c r="AG140" i="4" s="1"/>
  <c r="AF141" i="4"/>
  <c r="AG141" i="4" s="1"/>
  <c r="AF142" i="4"/>
  <c r="AG142" i="4" s="1"/>
  <c r="AF143" i="4"/>
  <c r="AG143" i="4" s="1"/>
  <c r="AF144" i="4"/>
  <c r="AG144" i="4" s="1"/>
  <c r="AF145" i="4"/>
  <c r="AG145" i="4" s="1"/>
  <c r="AF146" i="4"/>
  <c r="AG146" i="4" s="1"/>
  <c r="AF147" i="4"/>
  <c r="AG147" i="4" s="1"/>
  <c r="AF148" i="4"/>
  <c r="AG148" i="4" s="1"/>
  <c r="AE8" i="2"/>
  <c r="AE9" i="2"/>
  <c r="AE10" i="2"/>
  <c r="AE11" i="2"/>
  <c r="AE12" i="2"/>
  <c r="AE13" i="2"/>
  <c r="AE14" i="2"/>
  <c r="AE15" i="2"/>
  <c r="AE16" i="2"/>
  <c r="AE17" i="2"/>
  <c r="AE18" i="2"/>
  <c r="AE19" i="2"/>
  <c r="AE20" i="2"/>
  <c r="AE21" i="2"/>
  <c r="AE22" i="2"/>
  <c r="AE23" i="2"/>
  <c r="AE24" i="2"/>
  <c r="AE25" i="2"/>
  <c r="AE26" i="2"/>
  <c r="AE27" i="2"/>
  <c r="AE28" i="2"/>
  <c r="AE29" i="2"/>
  <c r="AE30" i="2"/>
  <c r="AE31" i="2"/>
  <c r="AE32" i="2"/>
  <c r="AE33" i="2"/>
  <c r="AE34" i="2"/>
  <c r="AE35" i="2"/>
  <c r="AE36" i="2"/>
  <c r="AE37" i="2"/>
  <c r="AE38" i="2"/>
  <c r="AE39" i="2"/>
  <c r="AE40" i="2"/>
  <c r="AE41" i="2"/>
  <c r="AE42" i="2"/>
  <c r="AE43" i="2"/>
  <c r="AE44" i="2"/>
  <c r="AE45" i="2"/>
  <c r="AE46" i="2"/>
  <c r="AE47" i="2"/>
  <c r="AE48" i="2"/>
  <c r="AE49" i="2"/>
  <c r="AE50" i="2"/>
  <c r="AE51" i="2"/>
  <c r="AE52" i="2"/>
  <c r="AE53" i="2"/>
  <c r="AE54" i="2"/>
  <c r="AE55" i="2"/>
  <c r="AE56" i="2"/>
  <c r="AE57" i="2"/>
  <c r="AE58" i="2"/>
  <c r="AE59" i="2"/>
  <c r="AE60" i="2"/>
  <c r="AE61" i="2"/>
  <c r="AE62" i="2"/>
  <c r="AE63" i="2"/>
  <c r="AE64" i="2"/>
  <c r="AE65" i="2"/>
  <c r="AE66" i="2"/>
  <c r="AE67" i="2"/>
  <c r="AE68" i="2"/>
  <c r="AE69" i="2"/>
  <c r="AE70" i="2"/>
  <c r="AE71" i="2"/>
  <c r="AE72" i="2"/>
  <c r="AE73" i="2"/>
  <c r="AE74" i="2"/>
  <c r="AE75" i="2"/>
  <c r="AE76" i="2"/>
  <c r="AE77" i="2"/>
  <c r="AE78" i="2"/>
  <c r="AE79" i="2"/>
  <c r="AE80" i="2"/>
  <c r="AE81" i="2"/>
  <c r="AE82" i="2"/>
  <c r="AE83" i="2"/>
  <c r="AE84" i="2"/>
  <c r="AE85" i="2"/>
  <c r="AE86" i="2"/>
  <c r="AE87" i="2"/>
  <c r="AE88" i="2"/>
  <c r="AE89" i="2"/>
  <c r="AE90" i="2"/>
  <c r="AE91" i="2"/>
  <c r="AE92" i="2"/>
  <c r="AE93" i="2"/>
  <c r="AE94" i="2"/>
  <c r="AE95" i="2"/>
  <c r="AE96" i="2"/>
  <c r="AE97" i="2"/>
  <c r="AE98" i="2"/>
  <c r="AE99" i="2"/>
  <c r="AE100" i="2"/>
  <c r="AE101" i="2"/>
  <c r="AE102" i="2"/>
  <c r="AE103" i="2"/>
  <c r="AE104" i="2"/>
  <c r="AE105" i="2"/>
  <c r="AE106" i="2"/>
  <c r="AE107" i="2"/>
  <c r="AE108" i="2"/>
  <c r="AE109" i="2"/>
  <c r="AE110" i="2"/>
  <c r="AE111" i="2"/>
  <c r="AE112" i="2"/>
  <c r="AE113" i="2"/>
  <c r="AE114" i="2"/>
  <c r="AE115" i="2"/>
  <c r="AE116" i="2"/>
  <c r="AE117" i="2"/>
  <c r="AE118" i="2"/>
  <c r="AE119" i="2"/>
  <c r="AE120" i="2"/>
  <c r="AE121" i="2"/>
  <c r="AE122" i="2"/>
  <c r="AE123" i="2"/>
  <c r="AE124" i="2"/>
  <c r="AE125" i="2"/>
  <c r="AE126" i="2"/>
  <c r="AE127" i="2"/>
  <c r="AE128" i="2"/>
  <c r="AE129" i="2"/>
  <c r="AE130" i="2"/>
  <c r="AE131" i="2"/>
  <c r="AE132" i="2"/>
  <c r="AE133" i="2"/>
  <c r="AE134" i="2"/>
  <c r="AE135" i="2"/>
  <c r="AE136" i="2"/>
  <c r="AE137" i="2"/>
  <c r="AE139" i="2"/>
  <c r="AE140" i="2"/>
  <c r="AE141" i="2"/>
  <c r="AE142" i="2"/>
  <c r="AE143" i="2"/>
  <c r="AE144" i="2"/>
  <c r="AE145" i="2"/>
  <c r="AE146" i="2"/>
  <c r="AE147" i="2"/>
  <c r="AE148" i="2"/>
  <c r="W8" i="2"/>
  <c r="W9" i="2"/>
  <c r="W10" i="2"/>
  <c r="W11" i="2"/>
  <c r="W12" i="2"/>
  <c r="AF12" i="2" s="1"/>
  <c r="W13" i="2"/>
  <c r="W14" i="2"/>
  <c r="AF14" i="2" s="1"/>
  <c r="W15" i="2"/>
  <c r="W16" i="2"/>
  <c r="W17" i="2"/>
  <c r="W18" i="2"/>
  <c r="W19" i="2"/>
  <c r="W20" i="2"/>
  <c r="W21" i="2"/>
  <c r="W22" i="2"/>
  <c r="AF22" i="2" s="1"/>
  <c r="W23" i="2"/>
  <c r="W24" i="2"/>
  <c r="W25" i="2"/>
  <c r="W26" i="2"/>
  <c r="W27" i="2"/>
  <c r="W28" i="2"/>
  <c r="AF28" i="2" s="1"/>
  <c r="W29" i="2"/>
  <c r="W30" i="2"/>
  <c r="AF30" i="2" s="1"/>
  <c r="W31" i="2"/>
  <c r="W32" i="2"/>
  <c r="W33" i="2"/>
  <c r="W34" i="2"/>
  <c r="W35" i="2"/>
  <c r="W36" i="2"/>
  <c r="AF36" i="2" s="1"/>
  <c r="W37" i="2"/>
  <c r="W38" i="2"/>
  <c r="AF38" i="2" s="1"/>
  <c r="W39" i="2"/>
  <c r="W40" i="2"/>
  <c r="W41" i="2"/>
  <c r="W42" i="2"/>
  <c r="W43" i="2"/>
  <c r="W44" i="2"/>
  <c r="AF44" i="2" s="1"/>
  <c r="W45" i="2"/>
  <c r="W46" i="2"/>
  <c r="AF46" i="2" s="1"/>
  <c r="W47" i="2"/>
  <c r="W48" i="2"/>
  <c r="W49" i="2"/>
  <c r="W50" i="2"/>
  <c r="W51" i="2"/>
  <c r="W52" i="2"/>
  <c r="AF52" i="2" s="1"/>
  <c r="W53" i="2"/>
  <c r="W54" i="2"/>
  <c r="AF54" i="2" s="1"/>
  <c r="W55" i="2"/>
  <c r="W56" i="2"/>
  <c r="W57" i="2"/>
  <c r="W58" i="2"/>
  <c r="W59" i="2"/>
  <c r="W60" i="2"/>
  <c r="AF60" i="2" s="1"/>
  <c r="W61" i="2"/>
  <c r="W62" i="2"/>
  <c r="AF62" i="2" s="1"/>
  <c r="W63" i="2"/>
  <c r="W64" i="2"/>
  <c r="W65" i="2"/>
  <c r="W66" i="2"/>
  <c r="W67" i="2"/>
  <c r="W68" i="2"/>
  <c r="AF68" i="2" s="1"/>
  <c r="W69" i="2"/>
  <c r="W70" i="2"/>
  <c r="AF70" i="2" s="1"/>
  <c r="W71" i="2"/>
  <c r="W72" i="2"/>
  <c r="W73" i="2"/>
  <c r="W74" i="2"/>
  <c r="W75" i="2"/>
  <c r="W76" i="2"/>
  <c r="AF76" i="2" s="1"/>
  <c r="W77" i="2"/>
  <c r="W78" i="2"/>
  <c r="AF78" i="2" s="1"/>
  <c r="W79" i="2"/>
  <c r="W80" i="2"/>
  <c r="W81" i="2"/>
  <c r="W82" i="2"/>
  <c r="W83" i="2"/>
  <c r="W84" i="2"/>
  <c r="AF84" i="2" s="1"/>
  <c r="W85" i="2"/>
  <c r="W86" i="2"/>
  <c r="AF86" i="2" s="1"/>
  <c r="W87" i="2"/>
  <c r="W88" i="2"/>
  <c r="W89" i="2"/>
  <c r="W90" i="2"/>
  <c r="W91" i="2"/>
  <c r="W92" i="2"/>
  <c r="AF92" i="2" s="1"/>
  <c r="W93" i="2"/>
  <c r="W94" i="2"/>
  <c r="AF94" i="2" s="1"/>
  <c r="W95" i="2"/>
  <c r="W96" i="2"/>
  <c r="W97" i="2"/>
  <c r="W98" i="2"/>
  <c r="W99" i="2"/>
  <c r="W100" i="2"/>
  <c r="AF100" i="2" s="1"/>
  <c r="W101" i="2"/>
  <c r="W102" i="2"/>
  <c r="AF102" i="2" s="1"/>
  <c r="W103" i="2"/>
  <c r="W104" i="2"/>
  <c r="W105" i="2"/>
  <c r="W106" i="2"/>
  <c r="W107" i="2"/>
  <c r="W108" i="2"/>
  <c r="AF108" i="2" s="1"/>
  <c r="W109" i="2"/>
  <c r="W110" i="2"/>
  <c r="AF110" i="2" s="1"/>
  <c r="W111" i="2"/>
  <c r="W112" i="2"/>
  <c r="W113" i="2"/>
  <c r="W114" i="2"/>
  <c r="W115" i="2"/>
  <c r="W116" i="2"/>
  <c r="AF116" i="2" s="1"/>
  <c r="W117" i="2"/>
  <c r="W118" i="2"/>
  <c r="AF118" i="2" s="1"/>
  <c r="W119" i="2"/>
  <c r="W120" i="2"/>
  <c r="W121" i="2"/>
  <c r="W122" i="2"/>
  <c r="W123" i="2"/>
  <c r="W124" i="2"/>
  <c r="AF124" i="2" s="1"/>
  <c r="W125" i="2"/>
  <c r="W126" i="2"/>
  <c r="AF126" i="2" s="1"/>
  <c r="W127" i="2"/>
  <c r="W128" i="2"/>
  <c r="W129" i="2"/>
  <c r="W130" i="2"/>
  <c r="W131" i="2"/>
  <c r="W132" i="2"/>
  <c r="AF132" i="2" s="1"/>
  <c r="W133" i="2"/>
  <c r="W134" i="2"/>
  <c r="AF134" i="2" s="1"/>
  <c r="W135" i="2"/>
  <c r="W136" i="2"/>
  <c r="W137" i="2"/>
  <c r="W139" i="2"/>
  <c r="W140" i="2"/>
  <c r="W141" i="2"/>
  <c r="AF141" i="2" s="1"/>
  <c r="W142" i="2"/>
  <c r="W143" i="2"/>
  <c r="AF143" i="2" s="1"/>
  <c r="W144" i="2"/>
  <c r="W145" i="2"/>
  <c r="W146" i="2"/>
  <c r="W147" i="2"/>
  <c r="W148" i="2"/>
  <c r="Z8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9" i="1"/>
  <c r="Z140" i="1"/>
  <c r="Z141" i="1"/>
  <c r="Z142" i="1"/>
  <c r="Z143" i="1"/>
  <c r="Z144" i="1"/>
  <c r="Z145" i="1"/>
  <c r="Z146" i="1"/>
  <c r="Z147" i="1"/>
  <c r="Z148" i="1"/>
  <c r="R8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9" i="1"/>
  <c r="R140" i="1"/>
  <c r="R141" i="1"/>
  <c r="R142" i="1"/>
  <c r="R143" i="1"/>
  <c r="R144" i="1"/>
  <c r="R145" i="1"/>
  <c r="R146" i="1"/>
  <c r="R147" i="1"/>
  <c r="R148" i="1"/>
  <c r="I12" i="26" l="1"/>
  <c r="I60" i="26"/>
  <c r="I92" i="26"/>
  <c r="I124" i="26"/>
  <c r="I23" i="26"/>
  <c r="I55" i="26"/>
  <c r="I91" i="26"/>
  <c r="I127" i="26"/>
  <c r="I21" i="26"/>
  <c r="I142" i="26"/>
  <c r="I97" i="26"/>
  <c r="I98" i="26"/>
  <c r="I139" i="26"/>
  <c r="I35" i="26"/>
  <c r="I67" i="26"/>
  <c r="I144" i="26"/>
  <c r="I69" i="26"/>
  <c r="I118" i="26"/>
  <c r="I123" i="26"/>
  <c r="I53" i="26"/>
  <c r="I62" i="26"/>
  <c r="I16" i="26"/>
  <c r="I64" i="26"/>
  <c r="I96" i="26"/>
  <c r="I128" i="26"/>
  <c r="I27" i="26"/>
  <c r="I59" i="26"/>
  <c r="I95" i="26"/>
  <c r="I135" i="26"/>
  <c r="I25" i="26"/>
  <c r="I57" i="26"/>
  <c r="I101" i="26"/>
  <c r="I146" i="26"/>
  <c r="I34" i="26"/>
  <c r="I66" i="26"/>
  <c r="I102" i="26"/>
  <c r="I143" i="26"/>
  <c r="I30" i="26"/>
  <c r="I28" i="26"/>
  <c r="I68" i="26"/>
  <c r="I100" i="26"/>
  <c r="I132" i="26"/>
  <c r="I31" i="26"/>
  <c r="I63" i="26"/>
  <c r="I99" i="26"/>
  <c r="I140" i="26"/>
  <c r="I29" i="26"/>
  <c r="I65" i="26"/>
  <c r="I109" i="26"/>
  <c r="I38" i="26"/>
  <c r="I70" i="26"/>
  <c r="I110" i="26"/>
  <c r="I147" i="26"/>
  <c r="I32" i="26"/>
  <c r="I72" i="26"/>
  <c r="I136" i="26"/>
  <c r="I107" i="26"/>
  <c r="I33" i="26"/>
  <c r="I113" i="26"/>
  <c r="I10" i="26"/>
  <c r="I42" i="26"/>
  <c r="I74" i="26"/>
  <c r="I44" i="26"/>
  <c r="I76" i="26"/>
  <c r="I108" i="26"/>
  <c r="I141" i="26"/>
  <c r="I39" i="26"/>
  <c r="I71" i="26"/>
  <c r="I111" i="26"/>
  <c r="I148" i="26"/>
  <c r="I37" i="26"/>
  <c r="I77" i="26"/>
  <c r="I117" i="26"/>
  <c r="I14" i="26"/>
  <c r="I46" i="26"/>
  <c r="I78" i="26"/>
  <c r="I122" i="26"/>
  <c r="I48" i="26"/>
  <c r="I80" i="26"/>
  <c r="I112" i="26"/>
  <c r="I145" i="26"/>
  <c r="I43" i="26"/>
  <c r="I75" i="26"/>
  <c r="I115" i="26"/>
  <c r="I9" i="26"/>
  <c r="I41" i="26"/>
  <c r="I81" i="26"/>
  <c r="I125" i="26"/>
  <c r="I18" i="26"/>
  <c r="I50" i="26"/>
  <c r="I82" i="26"/>
  <c r="I126" i="26"/>
  <c r="I52" i="26"/>
  <c r="I84" i="26"/>
  <c r="I116" i="26"/>
  <c r="I15" i="26"/>
  <c r="I47" i="26"/>
  <c r="I83" i="26"/>
  <c r="I119" i="26"/>
  <c r="I13" i="26"/>
  <c r="I45" i="26"/>
  <c r="I85" i="26"/>
  <c r="I129" i="26"/>
  <c r="I22" i="26"/>
  <c r="I54" i="26"/>
  <c r="I86" i="26"/>
  <c r="I130" i="26"/>
  <c r="I8" i="26"/>
  <c r="I56" i="26"/>
  <c r="I88" i="26"/>
  <c r="I120" i="26"/>
  <c r="I19" i="26"/>
  <c r="I51" i="26"/>
  <c r="I87" i="26"/>
  <c r="I17" i="26"/>
  <c r="I49" i="26"/>
  <c r="I89" i="26"/>
  <c r="I133" i="26"/>
  <c r="I26" i="26"/>
  <c r="I58" i="26"/>
  <c r="I94" i="26"/>
  <c r="I134" i="26"/>
  <c r="F105" i="26"/>
  <c r="I105" i="26" s="1"/>
  <c r="I104" i="26"/>
  <c r="AF20" i="2"/>
  <c r="AF147" i="2"/>
  <c r="AF130" i="2"/>
  <c r="AF122" i="2"/>
  <c r="AF114" i="2"/>
  <c r="AF106" i="2"/>
  <c r="AF98" i="2"/>
  <c r="AF90" i="2"/>
  <c r="AF82" i="2"/>
  <c r="AF74" i="2"/>
  <c r="AF66" i="2"/>
  <c r="AF58" i="2"/>
  <c r="AF50" i="2"/>
  <c r="AF42" i="2"/>
  <c r="AF34" i="2"/>
  <c r="AF26" i="2"/>
  <c r="AF18" i="2"/>
  <c r="AF10" i="2"/>
  <c r="AF139" i="2"/>
  <c r="AF145" i="2"/>
  <c r="AF136" i="2"/>
  <c r="AF128" i="2"/>
  <c r="AF120" i="2"/>
  <c r="AF112" i="2"/>
  <c r="AF104" i="2"/>
  <c r="AF96" i="2"/>
  <c r="AF88" i="2"/>
  <c r="AF80" i="2"/>
  <c r="AF72" i="2"/>
  <c r="AF64" i="2"/>
  <c r="AF56" i="2"/>
  <c r="AF48" i="2"/>
  <c r="AF40" i="2"/>
  <c r="AF32" i="2"/>
  <c r="AF24" i="2"/>
  <c r="AF16" i="2"/>
  <c r="AF8" i="2"/>
  <c r="AF148" i="2"/>
  <c r="AF140" i="2"/>
  <c r="AF131" i="2"/>
  <c r="AF123" i="2"/>
  <c r="AF115" i="2"/>
  <c r="AF107" i="2"/>
  <c r="AF99" i="2"/>
  <c r="AF91" i="2"/>
  <c r="AF83" i="2"/>
  <c r="AF75" i="2"/>
  <c r="AF67" i="2"/>
  <c r="AF59" i="2"/>
  <c r="AF51" i="2"/>
  <c r="AF43" i="2"/>
  <c r="AF35" i="2"/>
  <c r="AF27" i="2"/>
  <c r="AF19" i="2"/>
  <c r="AF11" i="2"/>
  <c r="AF137" i="2"/>
  <c r="AF121" i="2"/>
  <c r="AF105" i="2"/>
  <c r="AF89" i="2"/>
  <c r="AF73" i="2"/>
  <c r="AF65" i="2"/>
  <c r="AF49" i="2"/>
  <c r="AF41" i="2"/>
  <c r="AF33" i="2"/>
  <c r="AF25" i="2"/>
  <c r="AF9" i="2"/>
  <c r="AF146" i="2"/>
  <c r="AF129" i="2"/>
  <c r="AF113" i="2"/>
  <c r="AF97" i="2"/>
  <c r="AF81" i="2"/>
  <c r="AF57" i="2"/>
  <c r="AF17" i="2"/>
  <c r="AB107" i="1"/>
  <c r="D107" i="2" s="1"/>
  <c r="AF135" i="2"/>
  <c r="AF119" i="2"/>
  <c r="AF111" i="2"/>
  <c r="AF103" i="2"/>
  <c r="AF95" i="2"/>
  <c r="AF87" i="2"/>
  <c r="AF79" i="2"/>
  <c r="AF71" i="2"/>
  <c r="AF63" i="2"/>
  <c r="AF55" i="2"/>
  <c r="AF47" i="2"/>
  <c r="AF39" i="2"/>
  <c r="AF31" i="2"/>
  <c r="AF23" i="2"/>
  <c r="AF15" i="2"/>
  <c r="AF127" i="2"/>
  <c r="AF142" i="2"/>
  <c r="AF133" i="2"/>
  <c r="AF125" i="2"/>
  <c r="AF117" i="2"/>
  <c r="AF109" i="2"/>
  <c r="AF101" i="2"/>
  <c r="AF93" i="2"/>
  <c r="AF85" i="2"/>
  <c r="AF77" i="2"/>
  <c r="AF69" i="2"/>
  <c r="AF61" i="2"/>
  <c r="AF53" i="2"/>
  <c r="AF45" i="2"/>
  <c r="AF37" i="2"/>
  <c r="AF29" i="2"/>
  <c r="AF21" i="2"/>
  <c r="AF13" i="2"/>
  <c r="AF144" i="2"/>
  <c r="AB51" i="1"/>
  <c r="D51" i="2" s="1"/>
  <c r="AB35" i="1"/>
  <c r="D35" i="2" s="1"/>
  <c r="AB148" i="1"/>
  <c r="D148" i="2" s="1"/>
  <c r="AG148" i="2" s="1"/>
  <c r="D148" i="3" s="1"/>
  <c r="AE148" i="3" s="1"/>
  <c r="D148" i="4" s="1"/>
  <c r="AB27" i="1"/>
  <c r="D27" i="2" s="1"/>
  <c r="AB67" i="1"/>
  <c r="D67" i="2" s="1"/>
  <c r="AB136" i="1"/>
  <c r="D136" i="2" s="1"/>
  <c r="AB128" i="1"/>
  <c r="D128" i="2" s="1"/>
  <c r="AB120" i="1"/>
  <c r="D120" i="2" s="1"/>
  <c r="AB112" i="1"/>
  <c r="D112" i="2" s="1"/>
  <c r="AB104" i="1"/>
  <c r="D104" i="2" s="1"/>
  <c r="AB96" i="1"/>
  <c r="D96" i="2" s="1"/>
  <c r="AB88" i="1"/>
  <c r="D88" i="2" s="1"/>
  <c r="AB80" i="1"/>
  <c r="D80" i="2" s="1"/>
  <c r="AB72" i="1"/>
  <c r="D72" i="2" s="1"/>
  <c r="AB64" i="1"/>
  <c r="D64" i="2" s="1"/>
  <c r="AB48" i="1"/>
  <c r="D48" i="2" s="1"/>
  <c r="AB32" i="1"/>
  <c r="D32" i="2" s="1"/>
  <c r="AB16" i="1"/>
  <c r="D16" i="2" s="1"/>
  <c r="AB8" i="1"/>
  <c r="D8" i="2" s="1"/>
  <c r="AB43" i="1"/>
  <c r="D43" i="2" s="1"/>
  <c r="AB99" i="1"/>
  <c r="D99" i="2" s="1"/>
  <c r="AB19" i="1"/>
  <c r="D19" i="2" s="1"/>
  <c r="AB145" i="1"/>
  <c r="D145" i="2" s="1"/>
  <c r="AG145" i="2" s="1"/>
  <c r="D145" i="3" s="1"/>
  <c r="AE145" i="3" s="1"/>
  <c r="D145" i="4" s="1"/>
  <c r="AB140" i="1"/>
  <c r="D140" i="2" s="1"/>
  <c r="AB40" i="1"/>
  <c r="D40" i="2" s="1"/>
  <c r="AB24" i="1"/>
  <c r="D24" i="2" s="1"/>
  <c r="AB131" i="1"/>
  <c r="D131" i="2" s="1"/>
  <c r="F139" i="16"/>
  <c r="F139" i="25" s="1"/>
  <c r="H139" i="16"/>
  <c r="H139" i="25" s="1"/>
  <c r="E85" i="25"/>
  <c r="E33" i="25"/>
  <c r="H84" i="16"/>
  <c r="H84" i="25" s="1"/>
  <c r="H80" i="16"/>
  <c r="H80" i="25" s="1"/>
  <c r="H76" i="16"/>
  <c r="H76" i="25" s="1"/>
  <c r="H72" i="16"/>
  <c r="H72" i="25" s="1"/>
  <c r="H68" i="16"/>
  <c r="H68" i="25" s="1"/>
  <c r="H64" i="16"/>
  <c r="H64" i="25" s="1"/>
  <c r="H60" i="16"/>
  <c r="H60" i="25" s="1"/>
  <c r="H56" i="16"/>
  <c r="H56" i="25" s="1"/>
  <c r="H52" i="16"/>
  <c r="H52" i="25" s="1"/>
  <c r="H48" i="16"/>
  <c r="H48" i="25" s="1"/>
  <c r="H44" i="16"/>
  <c r="H44" i="25" s="1"/>
  <c r="H32" i="16"/>
  <c r="H32" i="25" s="1"/>
  <c r="H28" i="16"/>
  <c r="H28" i="25" s="1"/>
  <c r="H16" i="16"/>
  <c r="H16" i="25" s="1"/>
  <c r="H12" i="16"/>
  <c r="H12" i="25" s="1"/>
  <c r="H8" i="16"/>
  <c r="H8" i="25" s="1"/>
  <c r="F148" i="16"/>
  <c r="F144" i="16"/>
  <c r="F140" i="16"/>
  <c r="F135" i="16"/>
  <c r="F127" i="16"/>
  <c r="F123" i="16"/>
  <c r="F119" i="16"/>
  <c r="F115" i="16"/>
  <c r="F111" i="16"/>
  <c r="F107" i="16"/>
  <c r="F99" i="16"/>
  <c r="F95" i="16"/>
  <c r="F91" i="16"/>
  <c r="F87" i="16"/>
  <c r="F83" i="16"/>
  <c r="F75" i="16"/>
  <c r="F71" i="16"/>
  <c r="F67" i="16"/>
  <c r="F63" i="16"/>
  <c r="F59" i="16"/>
  <c r="F55" i="16"/>
  <c r="F51" i="16"/>
  <c r="F47" i="16"/>
  <c r="F43" i="16"/>
  <c r="F39" i="16"/>
  <c r="F31" i="16"/>
  <c r="F27" i="16"/>
  <c r="F23" i="16"/>
  <c r="F19" i="16"/>
  <c r="F15" i="16"/>
  <c r="H85" i="16"/>
  <c r="H85" i="25" s="1"/>
  <c r="H81" i="16"/>
  <c r="H81" i="25" s="1"/>
  <c r="H77" i="16"/>
  <c r="H77" i="25" s="1"/>
  <c r="H69" i="16"/>
  <c r="H69" i="25" s="1"/>
  <c r="H65" i="16"/>
  <c r="H65" i="25" s="1"/>
  <c r="H57" i="16"/>
  <c r="H57" i="25" s="1"/>
  <c r="H53" i="16"/>
  <c r="H53" i="25" s="1"/>
  <c r="H49" i="16"/>
  <c r="H49" i="25" s="1"/>
  <c r="H45" i="16"/>
  <c r="H45" i="25" s="1"/>
  <c r="H41" i="16"/>
  <c r="H41" i="25" s="1"/>
  <c r="H37" i="16"/>
  <c r="H37" i="25" s="1"/>
  <c r="H33" i="16"/>
  <c r="H33" i="25" s="1"/>
  <c r="H29" i="16"/>
  <c r="H29" i="25" s="1"/>
  <c r="H25" i="16"/>
  <c r="H25" i="25" s="1"/>
  <c r="H21" i="16"/>
  <c r="H21" i="25" s="1"/>
  <c r="H17" i="16"/>
  <c r="H17" i="25" s="1"/>
  <c r="H13" i="16"/>
  <c r="H13" i="25" s="1"/>
  <c r="H9" i="16"/>
  <c r="H9" i="25" s="1"/>
  <c r="H147" i="16"/>
  <c r="H147" i="25" s="1"/>
  <c r="H143" i="16"/>
  <c r="H143" i="25" s="1"/>
  <c r="H134" i="16"/>
  <c r="H134" i="25" s="1"/>
  <c r="H130" i="16"/>
  <c r="H130" i="25" s="1"/>
  <c r="H126" i="16"/>
  <c r="H126" i="25" s="1"/>
  <c r="H122" i="16"/>
  <c r="H122" i="25" s="1"/>
  <c r="H118" i="16"/>
  <c r="H118" i="25" s="1"/>
  <c r="H110" i="16"/>
  <c r="H110" i="25" s="1"/>
  <c r="H102" i="16"/>
  <c r="H102" i="25" s="1"/>
  <c r="H98" i="16"/>
  <c r="H98" i="25" s="1"/>
  <c r="H94" i="16"/>
  <c r="H94" i="25" s="1"/>
  <c r="H146" i="16"/>
  <c r="H146" i="25" s="1"/>
  <c r="H142" i="16"/>
  <c r="H142" i="25" s="1"/>
  <c r="H133" i="16"/>
  <c r="H133" i="25" s="1"/>
  <c r="H129" i="16"/>
  <c r="H129" i="25" s="1"/>
  <c r="H125" i="16"/>
  <c r="H125" i="25" s="1"/>
  <c r="H117" i="16"/>
  <c r="H117" i="25" s="1"/>
  <c r="H113" i="16"/>
  <c r="H113" i="25" s="1"/>
  <c r="H109" i="16"/>
  <c r="H109" i="25" s="1"/>
  <c r="H101" i="16"/>
  <c r="H101" i="25" s="1"/>
  <c r="H97" i="16"/>
  <c r="H97" i="25" s="1"/>
  <c r="H89" i="16"/>
  <c r="H89" i="25" s="1"/>
  <c r="H145" i="16"/>
  <c r="H145" i="25" s="1"/>
  <c r="H141" i="16"/>
  <c r="H141" i="25" s="1"/>
  <c r="H136" i="16"/>
  <c r="H136" i="25" s="1"/>
  <c r="H132" i="16"/>
  <c r="H132" i="25" s="1"/>
  <c r="H128" i="16"/>
  <c r="H128" i="25" s="1"/>
  <c r="H124" i="16"/>
  <c r="H124" i="25" s="1"/>
  <c r="H120" i="16"/>
  <c r="H120" i="25" s="1"/>
  <c r="H116" i="16"/>
  <c r="H116" i="25" s="1"/>
  <c r="H112" i="16"/>
  <c r="H112" i="25" s="1"/>
  <c r="H108" i="16"/>
  <c r="H108" i="25" s="1"/>
  <c r="H104" i="16"/>
  <c r="H100" i="16"/>
  <c r="H100" i="25" s="1"/>
  <c r="H96" i="16"/>
  <c r="H96" i="25" s="1"/>
  <c r="H92" i="16"/>
  <c r="H92" i="25" s="1"/>
  <c r="H88" i="16"/>
  <c r="H88" i="25" s="1"/>
  <c r="H148" i="16"/>
  <c r="H148" i="25" s="1"/>
  <c r="H144" i="16"/>
  <c r="H144" i="25" s="1"/>
  <c r="H140" i="16"/>
  <c r="H140" i="25" s="1"/>
  <c r="H135" i="16"/>
  <c r="H135" i="25" s="1"/>
  <c r="H127" i="16"/>
  <c r="H127" i="25" s="1"/>
  <c r="H123" i="16"/>
  <c r="H123" i="25" s="1"/>
  <c r="H119" i="16"/>
  <c r="H119" i="25" s="1"/>
  <c r="H115" i="16"/>
  <c r="H115" i="25" s="1"/>
  <c r="H111" i="16"/>
  <c r="H111" i="25" s="1"/>
  <c r="H107" i="16"/>
  <c r="H107" i="25" s="1"/>
  <c r="H99" i="16"/>
  <c r="H99" i="25" s="1"/>
  <c r="H95" i="16"/>
  <c r="H95" i="25" s="1"/>
  <c r="H91" i="16"/>
  <c r="H91" i="25" s="1"/>
  <c r="H87" i="16"/>
  <c r="H87" i="25" s="1"/>
  <c r="H83" i="16"/>
  <c r="H83" i="25" s="1"/>
  <c r="H75" i="16"/>
  <c r="H75" i="25" s="1"/>
  <c r="H71" i="16"/>
  <c r="H71" i="25" s="1"/>
  <c r="H67" i="16"/>
  <c r="H67" i="25" s="1"/>
  <c r="H63" i="16"/>
  <c r="H63" i="25" s="1"/>
  <c r="H59" i="16"/>
  <c r="H59" i="25" s="1"/>
  <c r="H55" i="16"/>
  <c r="H55" i="25" s="1"/>
  <c r="H51" i="16"/>
  <c r="H51" i="25" s="1"/>
  <c r="H47" i="16"/>
  <c r="H47" i="25" s="1"/>
  <c r="H43" i="16"/>
  <c r="H43" i="25" s="1"/>
  <c r="H39" i="16"/>
  <c r="H39" i="25" s="1"/>
  <c r="H35" i="16"/>
  <c r="H35" i="25" s="1"/>
  <c r="H31" i="16"/>
  <c r="H31" i="25" s="1"/>
  <c r="H27" i="16"/>
  <c r="H27" i="25" s="1"/>
  <c r="H23" i="16"/>
  <c r="H23" i="25" s="1"/>
  <c r="H19" i="16"/>
  <c r="H19" i="25" s="1"/>
  <c r="H15" i="16"/>
  <c r="H15" i="25" s="1"/>
  <c r="H86" i="16"/>
  <c r="H86" i="25" s="1"/>
  <c r="H82" i="16"/>
  <c r="H82" i="25" s="1"/>
  <c r="H78" i="16"/>
  <c r="H78" i="25" s="1"/>
  <c r="H74" i="16"/>
  <c r="H74" i="25" s="1"/>
  <c r="H70" i="16"/>
  <c r="H70" i="25" s="1"/>
  <c r="H66" i="16"/>
  <c r="H66" i="25" s="1"/>
  <c r="H62" i="16"/>
  <c r="H62" i="25" s="1"/>
  <c r="H58" i="16"/>
  <c r="H58" i="25" s="1"/>
  <c r="H54" i="16"/>
  <c r="H54" i="25" s="1"/>
  <c r="H50" i="16"/>
  <c r="H50" i="25" s="1"/>
  <c r="H46" i="16"/>
  <c r="H46" i="25" s="1"/>
  <c r="H42" i="16"/>
  <c r="H42" i="25" s="1"/>
  <c r="H38" i="16"/>
  <c r="H38" i="25" s="1"/>
  <c r="H34" i="16"/>
  <c r="H34" i="25" s="1"/>
  <c r="H30" i="16"/>
  <c r="H30" i="25" s="1"/>
  <c r="H26" i="16"/>
  <c r="H26" i="25" s="1"/>
  <c r="H22" i="16"/>
  <c r="H22" i="25" s="1"/>
  <c r="H18" i="16"/>
  <c r="H18" i="25" s="1"/>
  <c r="H14" i="16"/>
  <c r="H14" i="25" s="1"/>
  <c r="H10" i="16"/>
  <c r="H10" i="25" s="1"/>
  <c r="E53" i="25"/>
  <c r="F145" i="16"/>
  <c r="F141" i="16"/>
  <c r="F136" i="16"/>
  <c r="F132" i="16"/>
  <c r="F128" i="16"/>
  <c r="F124" i="16"/>
  <c r="F120" i="16"/>
  <c r="F116" i="16"/>
  <c r="F112" i="16"/>
  <c r="F108" i="16"/>
  <c r="F104" i="16"/>
  <c r="F105" i="16" s="1"/>
  <c r="F100" i="16"/>
  <c r="F96" i="16"/>
  <c r="F92" i="16"/>
  <c r="F88" i="16"/>
  <c r="F84" i="16"/>
  <c r="F80" i="16"/>
  <c r="F76" i="16"/>
  <c r="F72" i="16"/>
  <c r="F68" i="16"/>
  <c r="F64" i="16"/>
  <c r="F60" i="16"/>
  <c r="F56" i="16"/>
  <c r="F52" i="16"/>
  <c r="F48" i="16"/>
  <c r="F44" i="16"/>
  <c r="F32" i="16"/>
  <c r="F28" i="16"/>
  <c r="F16" i="16"/>
  <c r="F12" i="16"/>
  <c r="F8" i="16"/>
  <c r="F147" i="16"/>
  <c r="F143" i="16"/>
  <c r="F146" i="16"/>
  <c r="F142" i="16"/>
  <c r="F133" i="16"/>
  <c r="F129" i="16"/>
  <c r="F125" i="16"/>
  <c r="F117" i="16"/>
  <c r="F113" i="16"/>
  <c r="F109" i="16"/>
  <c r="F101" i="16"/>
  <c r="F97" i="16"/>
  <c r="F89" i="16"/>
  <c r="F85" i="16"/>
  <c r="F81" i="16"/>
  <c r="F77" i="16"/>
  <c r="F69" i="16"/>
  <c r="F65" i="16"/>
  <c r="F57" i="16"/>
  <c r="F53" i="16"/>
  <c r="F49" i="16"/>
  <c r="F45" i="16"/>
  <c r="F41" i="16"/>
  <c r="F37" i="16"/>
  <c r="F33" i="16"/>
  <c r="F29" i="16"/>
  <c r="F25" i="16"/>
  <c r="F21" i="16"/>
  <c r="F17" i="16"/>
  <c r="F13" i="16"/>
  <c r="F9" i="16"/>
  <c r="F134" i="16"/>
  <c r="F130" i="16"/>
  <c r="F126" i="16"/>
  <c r="F122" i="16"/>
  <c r="F118" i="16"/>
  <c r="F110" i="16"/>
  <c r="F102" i="16"/>
  <c r="F98" i="16"/>
  <c r="F94" i="16"/>
  <c r="F86" i="16"/>
  <c r="F82" i="16"/>
  <c r="F78" i="16"/>
  <c r="F74" i="16"/>
  <c r="F70" i="16"/>
  <c r="F66" i="16"/>
  <c r="F62" i="16"/>
  <c r="F58" i="16"/>
  <c r="F54" i="16"/>
  <c r="F50" i="16"/>
  <c r="F46" i="16"/>
  <c r="F42" i="16"/>
  <c r="F38" i="16"/>
  <c r="F34" i="16"/>
  <c r="F30" i="16"/>
  <c r="F26" i="16"/>
  <c r="F22" i="16"/>
  <c r="F18" i="16"/>
  <c r="F14" i="16"/>
  <c r="F10" i="16"/>
  <c r="F35" i="16"/>
  <c r="H7" i="16"/>
  <c r="F7" i="16"/>
  <c r="AG19" i="2" l="1"/>
  <c r="D19" i="3" s="1"/>
  <c r="AE19" i="3" s="1"/>
  <c r="D19" i="4" s="1"/>
  <c r="AG112" i="2"/>
  <c r="D112" i="3" s="1"/>
  <c r="AE112" i="3" s="1"/>
  <c r="D112" i="4" s="1"/>
  <c r="AG140" i="2"/>
  <c r="D140" i="3" s="1"/>
  <c r="AE140" i="3" s="1"/>
  <c r="D140" i="4" s="1"/>
  <c r="AG48" i="2"/>
  <c r="D48" i="3" s="1"/>
  <c r="AE48" i="3" s="1"/>
  <c r="D48" i="4" s="1"/>
  <c r="AG120" i="2"/>
  <c r="D120" i="3" s="1"/>
  <c r="AE120" i="3" s="1"/>
  <c r="D120" i="4" s="1"/>
  <c r="AH120" i="4" s="1"/>
  <c r="D120" i="5" s="1"/>
  <c r="AB120" i="5" s="1"/>
  <c r="D120" i="18" s="1"/>
  <c r="AI120" i="18" s="1"/>
  <c r="D120" i="19" s="1"/>
  <c r="AG120" i="19" s="1"/>
  <c r="D120" i="20" s="1"/>
  <c r="AD120" i="20" s="1"/>
  <c r="D120" i="21" s="1"/>
  <c r="AB120" i="21" s="1"/>
  <c r="D120" i="22" s="1"/>
  <c r="AD120" i="22" s="1"/>
  <c r="D120" i="23" s="1"/>
  <c r="AC120" i="23" s="1"/>
  <c r="D120" i="24" s="1"/>
  <c r="AH120" i="24" s="1"/>
  <c r="AG88" i="2"/>
  <c r="D88" i="3" s="1"/>
  <c r="AE88" i="3" s="1"/>
  <c r="D88" i="4" s="1"/>
  <c r="AH88" i="4" s="1"/>
  <c r="D88" i="5" s="1"/>
  <c r="AB88" i="5" s="1"/>
  <c r="D88" i="18" s="1"/>
  <c r="AI88" i="18" s="1"/>
  <c r="D88" i="19" s="1"/>
  <c r="AG88" i="19" s="1"/>
  <c r="D88" i="20" s="1"/>
  <c r="AD88" i="20" s="1"/>
  <c r="D88" i="21" s="1"/>
  <c r="AB88" i="21" s="1"/>
  <c r="D88" i="22" s="1"/>
  <c r="AD88" i="22" s="1"/>
  <c r="D88" i="23" s="1"/>
  <c r="AC88" i="23" s="1"/>
  <c r="D88" i="24" s="1"/>
  <c r="AH88" i="24" s="1"/>
  <c r="AG51" i="2"/>
  <c r="D51" i="3" s="1"/>
  <c r="AE51" i="3" s="1"/>
  <c r="D51" i="4" s="1"/>
  <c r="AG24" i="2"/>
  <c r="D24" i="3" s="1"/>
  <c r="AE24" i="3" s="1"/>
  <c r="D24" i="4" s="1"/>
  <c r="AH24" i="4" s="1"/>
  <c r="D24" i="5" s="1"/>
  <c r="AB24" i="5" s="1"/>
  <c r="D24" i="18" s="1"/>
  <c r="AI24" i="18" s="1"/>
  <c r="D24" i="19" s="1"/>
  <c r="AG24" i="19" s="1"/>
  <c r="D24" i="20" s="1"/>
  <c r="AD24" i="20" s="1"/>
  <c r="D24" i="21" s="1"/>
  <c r="AB24" i="21" s="1"/>
  <c r="D24" i="22" s="1"/>
  <c r="AD24" i="22" s="1"/>
  <c r="D24" i="23" s="1"/>
  <c r="AC24" i="23" s="1"/>
  <c r="D24" i="24" s="1"/>
  <c r="AH24" i="24" s="1"/>
  <c r="AG131" i="2"/>
  <c r="D131" i="3" s="1"/>
  <c r="AE131" i="3" s="1"/>
  <c r="D131" i="4" s="1"/>
  <c r="AH131" i="4" s="1"/>
  <c r="D131" i="5" s="1"/>
  <c r="AB131" i="5" s="1"/>
  <c r="D131" i="18" s="1"/>
  <c r="AI131" i="18" s="1"/>
  <c r="D131" i="19" s="1"/>
  <c r="AG131" i="19" s="1"/>
  <c r="D131" i="20" s="1"/>
  <c r="AD131" i="20" s="1"/>
  <c r="D131" i="21" s="1"/>
  <c r="AB131" i="21" s="1"/>
  <c r="D131" i="22" s="1"/>
  <c r="AD131" i="22" s="1"/>
  <c r="D131" i="23" s="1"/>
  <c r="AC131" i="23" s="1"/>
  <c r="D131" i="24" s="1"/>
  <c r="AH131" i="24" s="1"/>
  <c r="AG67" i="2"/>
  <c r="D67" i="3" s="1"/>
  <c r="AE67" i="3" s="1"/>
  <c r="D67" i="4" s="1"/>
  <c r="AG35" i="2"/>
  <c r="D35" i="3" s="1"/>
  <c r="AE35" i="3" s="1"/>
  <c r="D35" i="4" s="1"/>
  <c r="AH35" i="4" s="1"/>
  <c r="D35" i="5" s="1"/>
  <c r="AB35" i="5" s="1"/>
  <c r="D35" i="18" s="1"/>
  <c r="AI35" i="18" s="1"/>
  <c r="D35" i="19" s="1"/>
  <c r="AG35" i="19" s="1"/>
  <c r="D35" i="20" s="1"/>
  <c r="AD35" i="20" s="1"/>
  <c r="D35" i="21" s="1"/>
  <c r="AB35" i="21" s="1"/>
  <c r="D35" i="22" s="1"/>
  <c r="AD35" i="22" s="1"/>
  <c r="D35" i="23" s="1"/>
  <c r="AC35" i="23" s="1"/>
  <c r="D35" i="24" s="1"/>
  <c r="AH35" i="24" s="1"/>
  <c r="AG99" i="2"/>
  <c r="D99" i="3" s="1"/>
  <c r="AE99" i="3" s="1"/>
  <c r="D99" i="4" s="1"/>
  <c r="AH99" i="4" s="1"/>
  <c r="D99" i="5" s="1"/>
  <c r="AB99" i="5" s="1"/>
  <c r="D99" i="18" s="1"/>
  <c r="AI99" i="18" s="1"/>
  <c r="D99" i="19" s="1"/>
  <c r="AG99" i="19" s="1"/>
  <c r="D99" i="20" s="1"/>
  <c r="AD99" i="20" s="1"/>
  <c r="D99" i="21" s="1"/>
  <c r="AB99" i="21" s="1"/>
  <c r="D99" i="22" s="1"/>
  <c r="AD99" i="22" s="1"/>
  <c r="D99" i="23" s="1"/>
  <c r="AC99" i="23" s="1"/>
  <c r="D99" i="24" s="1"/>
  <c r="AH99" i="24" s="1"/>
  <c r="AG27" i="2"/>
  <c r="D27" i="3" s="1"/>
  <c r="AE27" i="3" s="1"/>
  <c r="D27" i="4" s="1"/>
  <c r="AH27" i="4" s="1"/>
  <c r="D27" i="5" s="1"/>
  <c r="AB27" i="5" s="1"/>
  <c r="D27" i="18" s="1"/>
  <c r="AI27" i="18" s="1"/>
  <c r="D27" i="19" s="1"/>
  <c r="AG27" i="19" s="1"/>
  <c r="D27" i="20" s="1"/>
  <c r="AD27" i="20" s="1"/>
  <c r="D27" i="21" s="1"/>
  <c r="AB27" i="21" s="1"/>
  <c r="D27" i="22" s="1"/>
  <c r="AD27" i="22" s="1"/>
  <c r="D27" i="23" s="1"/>
  <c r="AC27" i="23" s="1"/>
  <c r="D27" i="24" s="1"/>
  <c r="AH27" i="24" s="1"/>
  <c r="AG107" i="2"/>
  <c r="D107" i="3" s="1"/>
  <c r="AE107" i="3" s="1"/>
  <c r="D107" i="4" s="1"/>
  <c r="AH107" i="4" s="1"/>
  <c r="D107" i="5" s="1"/>
  <c r="AB107" i="5" s="1"/>
  <c r="D107" i="18" s="1"/>
  <c r="AI107" i="18" s="1"/>
  <c r="D107" i="19" s="1"/>
  <c r="AG107" i="19" s="1"/>
  <c r="D107" i="20" s="1"/>
  <c r="AD107" i="20" s="1"/>
  <c r="D107" i="21" s="1"/>
  <c r="AB107" i="21" s="1"/>
  <c r="D107" i="22" s="1"/>
  <c r="AD107" i="22" s="1"/>
  <c r="D107" i="23" s="1"/>
  <c r="AC107" i="23" s="1"/>
  <c r="D107" i="24" s="1"/>
  <c r="AH107" i="24" s="1"/>
  <c r="AG43" i="2"/>
  <c r="D43" i="3" s="1"/>
  <c r="AE43" i="3" s="1"/>
  <c r="D43" i="4" s="1"/>
  <c r="AH43" i="4" s="1"/>
  <c r="D43" i="5" s="1"/>
  <c r="AB43" i="5" s="1"/>
  <c r="D43" i="18" s="1"/>
  <c r="AI43" i="18" s="1"/>
  <c r="D43" i="19" s="1"/>
  <c r="AG43" i="19" s="1"/>
  <c r="D43" i="20" s="1"/>
  <c r="AD43" i="20" s="1"/>
  <c r="D43" i="21" s="1"/>
  <c r="AB43" i="21" s="1"/>
  <c r="D43" i="22" s="1"/>
  <c r="AD43" i="22" s="1"/>
  <c r="D43" i="23" s="1"/>
  <c r="AC43" i="23" s="1"/>
  <c r="D43" i="24" s="1"/>
  <c r="AH43" i="24" s="1"/>
  <c r="AB59" i="1"/>
  <c r="D59" i="2" s="1"/>
  <c r="AG59" i="2" s="1"/>
  <c r="D59" i="3" s="1"/>
  <c r="AE59" i="3" s="1"/>
  <c r="D59" i="4" s="1"/>
  <c r="AH59" i="4" s="1"/>
  <c r="D59" i="5" s="1"/>
  <c r="AB59" i="5" s="1"/>
  <c r="D59" i="18" s="1"/>
  <c r="AI59" i="18" s="1"/>
  <c r="D59" i="19" s="1"/>
  <c r="AG59" i="19" s="1"/>
  <c r="D59" i="20" s="1"/>
  <c r="AD59" i="20" s="1"/>
  <c r="D59" i="21" s="1"/>
  <c r="AB59" i="21" s="1"/>
  <c r="D59" i="22" s="1"/>
  <c r="AD59" i="22" s="1"/>
  <c r="D59" i="23" s="1"/>
  <c r="AC59" i="23" s="1"/>
  <c r="D59" i="24" s="1"/>
  <c r="AH59" i="24" s="1"/>
  <c r="AG80" i="2"/>
  <c r="D80" i="3" s="1"/>
  <c r="AE80" i="3" s="1"/>
  <c r="D80" i="4" s="1"/>
  <c r="AH80" i="4" s="1"/>
  <c r="D80" i="5" s="1"/>
  <c r="AB80" i="5" s="1"/>
  <c r="D80" i="18" s="1"/>
  <c r="AI80" i="18" s="1"/>
  <c r="D80" i="19" s="1"/>
  <c r="AG80" i="19" s="1"/>
  <c r="D80" i="20" s="1"/>
  <c r="AD80" i="20" s="1"/>
  <c r="D80" i="21" s="1"/>
  <c r="AB80" i="21" s="1"/>
  <c r="D80" i="22" s="1"/>
  <c r="AD80" i="22" s="1"/>
  <c r="D80" i="23" s="1"/>
  <c r="AC80" i="23" s="1"/>
  <c r="D80" i="24" s="1"/>
  <c r="AH80" i="24" s="1"/>
  <c r="AG136" i="2"/>
  <c r="D136" i="3" s="1"/>
  <c r="AE136" i="3" s="1"/>
  <c r="D136" i="4" s="1"/>
  <c r="AH136" i="4" s="1"/>
  <c r="D136" i="5" s="1"/>
  <c r="AB136" i="5" s="1"/>
  <c r="D136" i="18" s="1"/>
  <c r="AI136" i="18" s="1"/>
  <c r="D136" i="19" s="1"/>
  <c r="AG136" i="19" s="1"/>
  <c r="D136" i="20" s="1"/>
  <c r="AD136" i="20" s="1"/>
  <c r="D136" i="21" s="1"/>
  <c r="AB136" i="21" s="1"/>
  <c r="D136" i="22" s="1"/>
  <c r="AD136" i="22" s="1"/>
  <c r="D136" i="23" s="1"/>
  <c r="AC136" i="23" s="1"/>
  <c r="D136" i="24" s="1"/>
  <c r="AH136" i="24" s="1"/>
  <c r="AG8" i="2"/>
  <c r="D8" i="3" s="1"/>
  <c r="AE8" i="3" s="1"/>
  <c r="D8" i="4" s="1"/>
  <c r="AH8" i="4" s="1"/>
  <c r="D8" i="5" s="1"/>
  <c r="AB8" i="5" s="1"/>
  <c r="D8" i="18" s="1"/>
  <c r="AI8" i="18" s="1"/>
  <c r="D8" i="19" s="1"/>
  <c r="AG8" i="19" s="1"/>
  <c r="D8" i="20" s="1"/>
  <c r="AD8" i="20" s="1"/>
  <c r="D8" i="21" s="1"/>
  <c r="AB8" i="21" s="1"/>
  <c r="D8" i="22" s="1"/>
  <c r="AD8" i="22" s="1"/>
  <c r="D8" i="23" s="1"/>
  <c r="AC8" i="23" s="1"/>
  <c r="D8" i="24" s="1"/>
  <c r="AH8" i="24" s="1"/>
  <c r="AG128" i="2"/>
  <c r="D128" i="3" s="1"/>
  <c r="AE128" i="3" s="1"/>
  <c r="D128" i="4" s="1"/>
  <c r="AH128" i="4" s="1"/>
  <c r="D128" i="5" s="1"/>
  <c r="AB128" i="5" s="1"/>
  <c r="D128" i="18" s="1"/>
  <c r="AI128" i="18" s="1"/>
  <c r="D128" i="19" s="1"/>
  <c r="AG128" i="19" s="1"/>
  <c r="D128" i="20" s="1"/>
  <c r="AD128" i="20" s="1"/>
  <c r="D128" i="21" s="1"/>
  <c r="AB128" i="21" s="1"/>
  <c r="D128" i="22" s="1"/>
  <c r="AD128" i="22" s="1"/>
  <c r="D128" i="23" s="1"/>
  <c r="AC128" i="23" s="1"/>
  <c r="D128" i="24" s="1"/>
  <c r="AH128" i="24" s="1"/>
  <c r="AG16" i="2"/>
  <c r="D16" i="3" s="1"/>
  <c r="AE16" i="3" s="1"/>
  <c r="D16" i="4" s="1"/>
  <c r="AH16" i="4" s="1"/>
  <c r="D16" i="5" s="1"/>
  <c r="AB16" i="5" s="1"/>
  <c r="D16" i="18" s="1"/>
  <c r="AI16" i="18" s="1"/>
  <c r="D16" i="19" s="1"/>
  <c r="AG16" i="19" s="1"/>
  <c r="D16" i="20" s="1"/>
  <c r="AD16" i="20" s="1"/>
  <c r="D16" i="21" s="1"/>
  <c r="AB16" i="21" s="1"/>
  <c r="D16" i="22" s="1"/>
  <c r="AD16" i="22" s="1"/>
  <c r="D16" i="23" s="1"/>
  <c r="AC16" i="23" s="1"/>
  <c r="D16" i="24" s="1"/>
  <c r="AH16" i="24" s="1"/>
  <c r="AH48" i="4"/>
  <c r="D48" i="5" s="1"/>
  <c r="AB48" i="5" s="1"/>
  <c r="D48" i="18" s="1"/>
  <c r="AI48" i="18" s="1"/>
  <c r="D48" i="19" s="1"/>
  <c r="AG48" i="19" s="1"/>
  <c r="D48" i="20" s="1"/>
  <c r="AD48" i="20" s="1"/>
  <c r="D48" i="21" s="1"/>
  <c r="AB48" i="21" s="1"/>
  <c r="D48" i="22" s="1"/>
  <c r="AD48" i="22" s="1"/>
  <c r="D48" i="23" s="1"/>
  <c r="AC48" i="23" s="1"/>
  <c r="D48" i="24" s="1"/>
  <c r="AH48" i="24" s="1"/>
  <c r="AG104" i="2"/>
  <c r="D104" i="3" s="1"/>
  <c r="AE104" i="3" s="1"/>
  <c r="D104" i="4" s="1"/>
  <c r="AH104" i="4" s="1"/>
  <c r="D104" i="5" s="1"/>
  <c r="AB104" i="5" s="1"/>
  <c r="D104" i="18" s="1"/>
  <c r="AI104" i="18" s="1"/>
  <c r="D104" i="19" s="1"/>
  <c r="AG104" i="19" s="1"/>
  <c r="D104" i="20" s="1"/>
  <c r="AD104" i="20" s="1"/>
  <c r="D104" i="21" s="1"/>
  <c r="AB104" i="21" s="1"/>
  <c r="D104" i="22" s="1"/>
  <c r="AD104" i="22" s="1"/>
  <c r="D104" i="23" s="1"/>
  <c r="AC104" i="23" s="1"/>
  <c r="D104" i="24" s="1"/>
  <c r="AH104" i="24" s="1"/>
  <c r="AG96" i="2"/>
  <c r="D96" i="3" s="1"/>
  <c r="AE96" i="3" s="1"/>
  <c r="D96" i="4" s="1"/>
  <c r="AH96" i="4" s="1"/>
  <c r="D96" i="5" s="1"/>
  <c r="AB96" i="5" s="1"/>
  <c r="D96" i="18" s="1"/>
  <c r="AI96" i="18" s="1"/>
  <c r="D96" i="19" s="1"/>
  <c r="AG96" i="19" s="1"/>
  <c r="D96" i="20" s="1"/>
  <c r="AD96" i="20" s="1"/>
  <c r="D96" i="21" s="1"/>
  <c r="AB96" i="21" s="1"/>
  <c r="D96" i="22" s="1"/>
  <c r="AD96" i="22" s="1"/>
  <c r="D96" i="23" s="1"/>
  <c r="AC96" i="23" s="1"/>
  <c r="D96" i="24" s="1"/>
  <c r="AH96" i="24" s="1"/>
  <c r="AG32" i="2"/>
  <c r="D32" i="3" s="1"/>
  <c r="AE32" i="3" s="1"/>
  <c r="D32" i="4" s="1"/>
  <c r="AH32" i="4" s="1"/>
  <c r="D32" i="5" s="1"/>
  <c r="AB32" i="5" s="1"/>
  <c r="D32" i="18" s="1"/>
  <c r="AI32" i="18" s="1"/>
  <c r="D32" i="19" s="1"/>
  <c r="AG32" i="19" s="1"/>
  <c r="D32" i="20" s="1"/>
  <c r="AD32" i="20" s="1"/>
  <c r="D32" i="21" s="1"/>
  <c r="AB32" i="21" s="1"/>
  <c r="D32" i="22" s="1"/>
  <c r="AD32" i="22" s="1"/>
  <c r="D32" i="23" s="1"/>
  <c r="AC32" i="23" s="1"/>
  <c r="D32" i="24" s="1"/>
  <c r="AH32" i="24" s="1"/>
  <c r="AG40" i="2"/>
  <c r="D40" i="3" s="1"/>
  <c r="AE40" i="3" s="1"/>
  <c r="D40" i="4" s="1"/>
  <c r="AH40" i="4" s="1"/>
  <c r="D40" i="5" s="1"/>
  <c r="AB40" i="5" s="1"/>
  <c r="D40" i="18" s="1"/>
  <c r="AI40" i="18" s="1"/>
  <c r="D40" i="19" s="1"/>
  <c r="AG40" i="19" s="1"/>
  <c r="D40" i="20" s="1"/>
  <c r="AD40" i="20" s="1"/>
  <c r="D40" i="21" s="1"/>
  <c r="AB40" i="21" s="1"/>
  <c r="D40" i="22" s="1"/>
  <c r="AD40" i="22" s="1"/>
  <c r="D40" i="23" s="1"/>
  <c r="AC40" i="23" s="1"/>
  <c r="D40" i="24" s="1"/>
  <c r="AH40" i="24" s="1"/>
  <c r="AG72" i="2"/>
  <c r="D72" i="3" s="1"/>
  <c r="AE72" i="3" s="1"/>
  <c r="D72" i="4" s="1"/>
  <c r="AH72" i="4" s="1"/>
  <c r="D72" i="5" s="1"/>
  <c r="AB72" i="5" s="1"/>
  <c r="D72" i="18" s="1"/>
  <c r="AI72" i="18" s="1"/>
  <c r="D72" i="19" s="1"/>
  <c r="AG72" i="19" s="1"/>
  <c r="D72" i="20" s="1"/>
  <c r="AD72" i="20" s="1"/>
  <c r="D72" i="21" s="1"/>
  <c r="AB72" i="21" s="1"/>
  <c r="D72" i="22" s="1"/>
  <c r="AD72" i="22" s="1"/>
  <c r="D72" i="23" s="1"/>
  <c r="AC72" i="23" s="1"/>
  <c r="D72" i="24" s="1"/>
  <c r="AH72" i="24" s="1"/>
  <c r="AG64" i="2"/>
  <c r="D64" i="3" s="1"/>
  <c r="AE64" i="3" s="1"/>
  <c r="D64" i="4" s="1"/>
  <c r="AH64" i="4" s="1"/>
  <c r="D64" i="5" s="1"/>
  <c r="AB64" i="5" s="1"/>
  <c r="D64" i="18" s="1"/>
  <c r="AI64" i="18" s="1"/>
  <c r="D64" i="19" s="1"/>
  <c r="AG64" i="19" s="1"/>
  <c r="D64" i="20" s="1"/>
  <c r="AD64" i="20" s="1"/>
  <c r="D64" i="21" s="1"/>
  <c r="AB64" i="21" s="1"/>
  <c r="D64" i="22" s="1"/>
  <c r="AD64" i="22" s="1"/>
  <c r="D64" i="23" s="1"/>
  <c r="AC64" i="23" s="1"/>
  <c r="D64" i="24" s="1"/>
  <c r="AH64" i="24" s="1"/>
  <c r="AH67" i="4"/>
  <c r="D67" i="5" s="1"/>
  <c r="AB67" i="5" s="1"/>
  <c r="D67" i="18" s="1"/>
  <c r="AI67" i="18" s="1"/>
  <c r="D67" i="19" s="1"/>
  <c r="AG67" i="19" s="1"/>
  <c r="D67" i="20" s="1"/>
  <c r="AD67" i="20" s="1"/>
  <c r="D67" i="21" s="1"/>
  <c r="AB67" i="21" s="1"/>
  <c r="D67" i="22" s="1"/>
  <c r="AD67" i="22" s="1"/>
  <c r="D67" i="23" s="1"/>
  <c r="AC67" i="23" s="1"/>
  <c r="D67" i="24" s="1"/>
  <c r="AH67" i="24" s="1"/>
  <c r="AH112" i="4"/>
  <c r="D112" i="5" s="1"/>
  <c r="AB112" i="5" s="1"/>
  <c r="D112" i="18" s="1"/>
  <c r="AI112" i="18" s="1"/>
  <c r="D112" i="19" s="1"/>
  <c r="AG112" i="19" s="1"/>
  <c r="D112" i="20" s="1"/>
  <c r="AD112" i="20" s="1"/>
  <c r="D112" i="21" s="1"/>
  <c r="AB112" i="21" s="1"/>
  <c r="D112" i="22" s="1"/>
  <c r="AD112" i="22" s="1"/>
  <c r="D112" i="23" s="1"/>
  <c r="AC112" i="23" s="1"/>
  <c r="D112" i="24" s="1"/>
  <c r="AH112" i="24" s="1"/>
  <c r="AH19" i="4"/>
  <c r="D19" i="5" s="1"/>
  <c r="AB19" i="5" s="1"/>
  <c r="D19" i="18" s="1"/>
  <c r="AI19" i="18" s="1"/>
  <c r="D19" i="19" s="1"/>
  <c r="AG19" i="19" s="1"/>
  <c r="D19" i="20" s="1"/>
  <c r="AD19" i="20" s="1"/>
  <c r="D19" i="21" s="1"/>
  <c r="AB19" i="21" s="1"/>
  <c r="D19" i="22" s="1"/>
  <c r="AD19" i="22" s="1"/>
  <c r="D19" i="23" s="1"/>
  <c r="AC19" i="23" s="1"/>
  <c r="D19" i="24" s="1"/>
  <c r="AH19" i="24" s="1"/>
  <c r="AH145" i="4"/>
  <c r="D145" i="5" s="1"/>
  <c r="AB145" i="5" s="1"/>
  <c r="D145" i="18" s="1"/>
  <c r="AI145" i="18" s="1"/>
  <c r="D145" i="19" s="1"/>
  <c r="AG145" i="19" s="1"/>
  <c r="D145" i="20" s="1"/>
  <c r="AD145" i="20" s="1"/>
  <c r="D145" i="21" s="1"/>
  <c r="AB145" i="21" s="1"/>
  <c r="D145" i="22" s="1"/>
  <c r="AD145" i="22" s="1"/>
  <c r="D145" i="23" s="1"/>
  <c r="AC145" i="23" s="1"/>
  <c r="D145" i="24" s="1"/>
  <c r="AH145" i="24" s="1"/>
  <c r="AH140" i="4"/>
  <c r="D140" i="5" s="1"/>
  <c r="AB140" i="5" s="1"/>
  <c r="D140" i="18" s="1"/>
  <c r="AI140" i="18" s="1"/>
  <c r="D140" i="19" s="1"/>
  <c r="AG140" i="19" s="1"/>
  <c r="D140" i="20" s="1"/>
  <c r="AD140" i="20" s="1"/>
  <c r="D140" i="21" s="1"/>
  <c r="AB140" i="21" s="1"/>
  <c r="D140" i="22" s="1"/>
  <c r="AD140" i="22" s="1"/>
  <c r="D140" i="23" s="1"/>
  <c r="AC140" i="23" s="1"/>
  <c r="D140" i="24" s="1"/>
  <c r="AH140" i="24" s="1"/>
  <c r="AH148" i="4"/>
  <c r="D148" i="5" s="1"/>
  <c r="AB148" i="5" s="1"/>
  <c r="D148" i="18" s="1"/>
  <c r="AI148" i="18" s="1"/>
  <c r="D148" i="19" s="1"/>
  <c r="AG148" i="19" s="1"/>
  <c r="D148" i="20" s="1"/>
  <c r="AD148" i="20" s="1"/>
  <c r="D148" i="21" s="1"/>
  <c r="AB148" i="21" s="1"/>
  <c r="D148" i="22" s="1"/>
  <c r="AD148" i="22" s="1"/>
  <c r="D148" i="23" s="1"/>
  <c r="AC148" i="23" s="1"/>
  <c r="D148" i="24" s="1"/>
  <c r="AH148" i="24" s="1"/>
  <c r="AH51" i="4"/>
  <c r="D51" i="5" s="1"/>
  <c r="AB51" i="5" s="1"/>
  <c r="D51" i="18" s="1"/>
  <c r="AI51" i="18" s="1"/>
  <c r="D51" i="19" s="1"/>
  <c r="AG51" i="19" s="1"/>
  <c r="D51" i="20" s="1"/>
  <c r="AD51" i="20" s="1"/>
  <c r="D51" i="21" s="1"/>
  <c r="AB51" i="21" s="1"/>
  <c r="D51" i="22" s="1"/>
  <c r="AD51" i="22" s="1"/>
  <c r="D51" i="23" s="1"/>
  <c r="AC51" i="23" s="1"/>
  <c r="D51" i="24" s="1"/>
  <c r="AH51" i="24" s="1"/>
  <c r="AB56" i="1"/>
  <c r="D56" i="2" s="1"/>
  <c r="AG56" i="2" s="1"/>
  <c r="D56" i="3" s="1"/>
  <c r="AE56" i="3" s="1"/>
  <c r="D56" i="4" s="1"/>
  <c r="AH56" i="4" s="1"/>
  <c r="D56" i="5" s="1"/>
  <c r="AB56" i="5" s="1"/>
  <c r="D56" i="18" s="1"/>
  <c r="AI56" i="18" s="1"/>
  <c r="D56" i="19" s="1"/>
  <c r="AG56" i="19" s="1"/>
  <c r="D56" i="20" s="1"/>
  <c r="AD56" i="20" s="1"/>
  <c r="D56" i="21" s="1"/>
  <c r="AB56" i="21" s="1"/>
  <c r="D56" i="22" s="1"/>
  <c r="AD56" i="22" s="1"/>
  <c r="D56" i="23" s="1"/>
  <c r="AC56" i="23" s="1"/>
  <c r="D56" i="24" s="1"/>
  <c r="AH56" i="24" s="1"/>
  <c r="AB82" i="1"/>
  <c r="D82" i="2" s="1"/>
  <c r="AG82" i="2" s="1"/>
  <c r="D82" i="3" s="1"/>
  <c r="AE82" i="3" s="1"/>
  <c r="D82" i="4" s="1"/>
  <c r="AH82" i="4" s="1"/>
  <c r="D82" i="5" s="1"/>
  <c r="AB82" i="5" s="1"/>
  <c r="D82" i="18" s="1"/>
  <c r="AI82" i="18" s="1"/>
  <c r="D82" i="19" s="1"/>
  <c r="AG82" i="19" s="1"/>
  <c r="D82" i="20" s="1"/>
  <c r="AD82" i="20" s="1"/>
  <c r="D82" i="21" s="1"/>
  <c r="AB82" i="21" s="1"/>
  <c r="D82" i="22" s="1"/>
  <c r="AD82" i="22" s="1"/>
  <c r="D82" i="23" s="1"/>
  <c r="AC82" i="23" s="1"/>
  <c r="D82" i="24" s="1"/>
  <c r="AH82" i="24" s="1"/>
  <c r="AB123" i="1"/>
  <c r="D123" i="2" s="1"/>
  <c r="AG123" i="2" s="1"/>
  <c r="D123" i="3" s="1"/>
  <c r="AE123" i="3" s="1"/>
  <c r="D123" i="4" s="1"/>
  <c r="AH123" i="4" s="1"/>
  <c r="D123" i="5" s="1"/>
  <c r="AB123" i="5" s="1"/>
  <c r="D123" i="18" s="1"/>
  <c r="AI123" i="18" s="1"/>
  <c r="D123" i="19" s="1"/>
  <c r="AG123" i="19" s="1"/>
  <c r="D123" i="20" s="1"/>
  <c r="AD123" i="20" s="1"/>
  <c r="D123" i="21" s="1"/>
  <c r="AB123" i="21" s="1"/>
  <c r="D123" i="22" s="1"/>
  <c r="AD123" i="22" s="1"/>
  <c r="D123" i="23" s="1"/>
  <c r="AC123" i="23" s="1"/>
  <c r="D123" i="24" s="1"/>
  <c r="AH123" i="24" s="1"/>
  <c r="AB36" i="1"/>
  <c r="D36" i="2" s="1"/>
  <c r="AG36" i="2" s="1"/>
  <c r="D36" i="3" s="1"/>
  <c r="AE36" i="3" s="1"/>
  <c r="D36" i="4" s="1"/>
  <c r="AH36" i="4" s="1"/>
  <c r="D36" i="5" s="1"/>
  <c r="AB36" i="5" s="1"/>
  <c r="D36" i="18" s="1"/>
  <c r="AI36" i="18" s="1"/>
  <c r="D36" i="19" s="1"/>
  <c r="AG36" i="19" s="1"/>
  <c r="D36" i="20" s="1"/>
  <c r="AD36" i="20" s="1"/>
  <c r="D36" i="21" s="1"/>
  <c r="AB36" i="21" s="1"/>
  <c r="D36" i="22" s="1"/>
  <c r="AD36" i="22" s="1"/>
  <c r="D36" i="23" s="1"/>
  <c r="AC36" i="23" s="1"/>
  <c r="D36" i="24" s="1"/>
  <c r="AH36" i="24" s="1"/>
  <c r="AB100" i="1"/>
  <c r="D100" i="2" s="1"/>
  <c r="AG100" i="2" s="1"/>
  <c r="D100" i="3" s="1"/>
  <c r="AE100" i="3" s="1"/>
  <c r="D100" i="4" s="1"/>
  <c r="AH100" i="4" s="1"/>
  <c r="D100" i="5" s="1"/>
  <c r="AB100" i="5" s="1"/>
  <c r="D100" i="18" s="1"/>
  <c r="AI100" i="18" s="1"/>
  <c r="D100" i="19" s="1"/>
  <c r="AG100" i="19" s="1"/>
  <c r="D100" i="20" s="1"/>
  <c r="AD100" i="20" s="1"/>
  <c r="D100" i="21" s="1"/>
  <c r="AB100" i="21" s="1"/>
  <c r="D100" i="22" s="1"/>
  <c r="AD100" i="22" s="1"/>
  <c r="D100" i="23" s="1"/>
  <c r="AC100" i="23" s="1"/>
  <c r="D100" i="24" s="1"/>
  <c r="AH100" i="24" s="1"/>
  <c r="AB101" i="1"/>
  <c r="D101" i="2" s="1"/>
  <c r="AG101" i="2" s="1"/>
  <c r="D101" i="3" s="1"/>
  <c r="AE101" i="3" s="1"/>
  <c r="D101" i="4" s="1"/>
  <c r="AH101" i="4" s="1"/>
  <c r="D101" i="5" s="1"/>
  <c r="AB101" i="5" s="1"/>
  <c r="D101" i="18" s="1"/>
  <c r="AI101" i="18" s="1"/>
  <c r="D101" i="19" s="1"/>
  <c r="AG101" i="19" s="1"/>
  <c r="D101" i="20" s="1"/>
  <c r="AD101" i="20" s="1"/>
  <c r="D101" i="21" s="1"/>
  <c r="AB101" i="21" s="1"/>
  <c r="D101" i="22" s="1"/>
  <c r="AD101" i="22" s="1"/>
  <c r="D101" i="23" s="1"/>
  <c r="AC101" i="23" s="1"/>
  <c r="D101" i="24" s="1"/>
  <c r="AH101" i="24" s="1"/>
  <c r="AB15" i="1"/>
  <c r="D15" i="2" s="1"/>
  <c r="AG15" i="2" s="1"/>
  <c r="D15" i="3" s="1"/>
  <c r="AE15" i="3" s="1"/>
  <c r="D15" i="4" s="1"/>
  <c r="AH15" i="4" s="1"/>
  <c r="D15" i="5" s="1"/>
  <c r="AB15" i="5" s="1"/>
  <c r="D15" i="18" s="1"/>
  <c r="AI15" i="18" s="1"/>
  <c r="D15" i="19" s="1"/>
  <c r="AG15" i="19" s="1"/>
  <c r="D15" i="20" s="1"/>
  <c r="AD15" i="20" s="1"/>
  <c r="D15" i="21" s="1"/>
  <c r="AB15" i="21" s="1"/>
  <c r="D15" i="22" s="1"/>
  <c r="AD15" i="22" s="1"/>
  <c r="D15" i="23" s="1"/>
  <c r="AC15" i="23" s="1"/>
  <c r="D15" i="24" s="1"/>
  <c r="AH15" i="24" s="1"/>
  <c r="AB95" i="1"/>
  <c r="D95" i="2" s="1"/>
  <c r="AG95" i="2" s="1"/>
  <c r="D95" i="3" s="1"/>
  <c r="AE95" i="3" s="1"/>
  <c r="D95" i="4" s="1"/>
  <c r="AH95" i="4" s="1"/>
  <c r="D95" i="5" s="1"/>
  <c r="AB95" i="5" s="1"/>
  <c r="D95" i="18" s="1"/>
  <c r="AI95" i="18" s="1"/>
  <c r="D95" i="19" s="1"/>
  <c r="AG95" i="19" s="1"/>
  <c r="D95" i="20" s="1"/>
  <c r="AD95" i="20" s="1"/>
  <c r="D95" i="21" s="1"/>
  <c r="AB95" i="21" s="1"/>
  <c r="D95" i="22" s="1"/>
  <c r="AD95" i="22" s="1"/>
  <c r="D95" i="23" s="1"/>
  <c r="AC95" i="23" s="1"/>
  <c r="D95" i="24" s="1"/>
  <c r="AH95" i="24" s="1"/>
  <c r="AB46" i="1"/>
  <c r="D46" i="2" s="1"/>
  <c r="AG46" i="2" s="1"/>
  <c r="D46" i="3" s="1"/>
  <c r="AE46" i="3" s="1"/>
  <c r="D46" i="4" s="1"/>
  <c r="AH46" i="4" s="1"/>
  <c r="D46" i="5" s="1"/>
  <c r="AB46" i="5" s="1"/>
  <c r="D46" i="18" s="1"/>
  <c r="AI46" i="18" s="1"/>
  <c r="D46" i="19" s="1"/>
  <c r="AG46" i="19" s="1"/>
  <c r="D46" i="20" s="1"/>
  <c r="AD46" i="20" s="1"/>
  <c r="D46" i="21" s="1"/>
  <c r="AB46" i="21" s="1"/>
  <c r="D46" i="22" s="1"/>
  <c r="AD46" i="22" s="1"/>
  <c r="D46" i="23" s="1"/>
  <c r="AC46" i="23" s="1"/>
  <c r="D46" i="24" s="1"/>
  <c r="AH46" i="24" s="1"/>
  <c r="AB62" i="1"/>
  <c r="D62" i="2" s="1"/>
  <c r="AG62" i="2" s="1"/>
  <c r="D62" i="3" s="1"/>
  <c r="AE62" i="3" s="1"/>
  <c r="D62" i="4" s="1"/>
  <c r="AH62" i="4" s="1"/>
  <c r="D62" i="5" s="1"/>
  <c r="AB62" i="5" s="1"/>
  <c r="D62" i="18" s="1"/>
  <c r="AI62" i="18" s="1"/>
  <c r="D62" i="19" s="1"/>
  <c r="AG62" i="19" s="1"/>
  <c r="D62" i="20" s="1"/>
  <c r="AD62" i="20" s="1"/>
  <c r="D62" i="21" s="1"/>
  <c r="AB62" i="21" s="1"/>
  <c r="D62" i="22" s="1"/>
  <c r="AD62" i="22" s="1"/>
  <c r="D62" i="23" s="1"/>
  <c r="AC62" i="23" s="1"/>
  <c r="D62" i="24" s="1"/>
  <c r="AH62" i="24" s="1"/>
  <c r="AB33" i="1"/>
  <c r="D33" i="2" s="1"/>
  <c r="AG33" i="2" s="1"/>
  <c r="D33" i="3" s="1"/>
  <c r="AE33" i="3" s="1"/>
  <c r="D33" i="4" s="1"/>
  <c r="AH33" i="4" s="1"/>
  <c r="D33" i="5" s="1"/>
  <c r="AB33" i="5" s="1"/>
  <c r="D33" i="18" s="1"/>
  <c r="AI33" i="18" s="1"/>
  <c r="D33" i="19" s="1"/>
  <c r="AG33" i="19" s="1"/>
  <c r="D33" i="20" s="1"/>
  <c r="AD33" i="20" s="1"/>
  <c r="D33" i="21" s="1"/>
  <c r="AB33" i="21" s="1"/>
  <c r="D33" i="22" s="1"/>
  <c r="AD33" i="22" s="1"/>
  <c r="D33" i="23" s="1"/>
  <c r="AC33" i="23" s="1"/>
  <c r="D33" i="24" s="1"/>
  <c r="AH33" i="24" s="1"/>
  <c r="AB105" i="1"/>
  <c r="D105" i="2" s="1"/>
  <c r="AG105" i="2" s="1"/>
  <c r="D105" i="3" s="1"/>
  <c r="AE105" i="3" s="1"/>
  <c r="D105" i="4" s="1"/>
  <c r="AH105" i="4" s="1"/>
  <c r="D105" i="5" s="1"/>
  <c r="AB105" i="5" s="1"/>
  <c r="D105" i="18" s="1"/>
  <c r="AI105" i="18" s="1"/>
  <c r="D105" i="19" s="1"/>
  <c r="AG105" i="19" s="1"/>
  <c r="D105" i="20" s="1"/>
  <c r="AD105" i="20" s="1"/>
  <c r="D105" i="21" s="1"/>
  <c r="AB105" i="21" s="1"/>
  <c r="D105" i="22" s="1"/>
  <c r="AD105" i="22" s="1"/>
  <c r="D105" i="23" s="1"/>
  <c r="AC105" i="23" s="1"/>
  <c r="D105" i="24" s="1"/>
  <c r="AH105" i="24" s="1"/>
  <c r="AB34" i="1"/>
  <c r="D34" i="2" s="1"/>
  <c r="AG34" i="2" s="1"/>
  <c r="D34" i="3" s="1"/>
  <c r="AE34" i="3" s="1"/>
  <c r="D34" i="4" s="1"/>
  <c r="AH34" i="4" s="1"/>
  <c r="D34" i="5" s="1"/>
  <c r="AB34" i="5" s="1"/>
  <c r="D34" i="18" s="1"/>
  <c r="AI34" i="18" s="1"/>
  <c r="D34" i="19" s="1"/>
  <c r="AG34" i="19" s="1"/>
  <c r="D34" i="20" s="1"/>
  <c r="AD34" i="20" s="1"/>
  <c r="D34" i="21" s="1"/>
  <c r="AB34" i="21" s="1"/>
  <c r="D34" i="22" s="1"/>
  <c r="AD34" i="22" s="1"/>
  <c r="D34" i="23" s="1"/>
  <c r="AC34" i="23" s="1"/>
  <c r="D34" i="24" s="1"/>
  <c r="AH34" i="24" s="1"/>
  <c r="AB122" i="1"/>
  <c r="D122" i="2" s="1"/>
  <c r="AG122" i="2" s="1"/>
  <c r="D122" i="3" s="1"/>
  <c r="AE122" i="3" s="1"/>
  <c r="D122" i="4" s="1"/>
  <c r="AH122" i="4" s="1"/>
  <c r="D122" i="5" s="1"/>
  <c r="AB122" i="5" s="1"/>
  <c r="D122" i="18" s="1"/>
  <c r="AI122" i="18" s="1"/>
  <c r="D122" i="19" s="1"/>
  <c r="AG122" i="19" s="1"/>
  <c r="D122" i="20" s="1"/>
  <c r="AD122" i="20" s="1"/>
  <c r="D122" i="21" s="1"/>
  <c r="AB122" i="21" s="1"/>
  <c r="D122" i="22" s="1"/>
  <c r="AD122" i="22" s="1"/>
  <c r="D122" i="23" s="1"/>
  <c r="AC122" i="23" s="1"/>
  <c r="D122" i="24" s="1"/>
  <c r="AH122" i="24" s="1"/>
  <c r="AB29" i="1"/>
  <c r="D29" i="2" s="1"/>
  <c r="AG29" i="2" s="1"/>
  <c r="D29" i="3" s="1"/>
  <c r="AE29" i="3" s="1"/>
  <c r="D29" i="4" s="1"/>
  <c r="AH29" i="4" s="1"/>
  <c r="D29" i="5" s="1"/>
  <c r="AB29" i="5" s="1"/>
  <c r="D29" i="18" s="1"/>
  <c r="AI29" i="18" s="1"/>
  <c r="D29" i="19" s="1"/>
  <c r="AG29" i="19" s="1"/>
  <c r="D29" i="20" s="1"/>
  <c r="AD29" i="20" s="1"/>
  <c r="D29" i="21" s="1"/>
  <c r="AB29" i="21" s="1"/>
  <c r="D29" i="22" s="1"/>
  <c r="AD29" i="22" s="1"/>
  <c r="D29" i="23" s="1"/>
  <c r="AC29" i="23" s="1"/>
  <c r="D29" i="24" s="1"/>
  <c r="AH29" i="24" s="1"/>
  <c r="AB115" i="1"/>
  <c r="D115" i="2" s="1"/>
  <c r="AG115" i="2" s="1"/>
  <c r="D115" i="3" s="1"/>
  <c r="AE115" i="3" s="1"/>
  <c r="D115" i="4" s="1"/>
  <c r="AH115" i="4" s="1"/>
  <c r="D115" i="5" s="1"/>
  <c r="AB115" i="5" s="1"/>
  <c r="D115" i="18" s="1"/>
  <c r="AI115" i="18" s="1"/>
  <c r="D115" i="19" s="1"/>
  <c r="AG115" i="19" s="1"/>
  <c r="D115" i="20" s="1"/>
  <c r="AD115" i="20" s="1"/>
  <c r="D115" i="21" s="1"/>
  <c r="AB115" i="21" s="1"/>
  <c r="D115" i="22" s="1"/>
  <c r="AD115" i="22" s="1"/>
  <c r="D115" i="23" s="1"/>
  <c r="AC115" i="23" s="1"/>
  <c r="D115" i="24" s="1"/>
  <c r="AH115" i="24" s="1"/>
  <c r="AB44" i="1"/>
  <c r="D44" i="2" s="1"/>
  <c r="AG44" i="2" s="1"/>
  <c r="D44" i="3" s="1"/>
  <c r="AE44" i="3" s="1"/>
  <c r="D44" i="4" s="1"/>
  <c r="AH44" i="4" s="1"/>
  <c r="D44" i="5" s="1"/>
  <c r="AB44" i="5" s="1"/>
  <c r="D44" i="18" s="1"/>
  <c r="AI44" i="18" s="1"/>
  <c r="D44" i="19" s="1"/>
  <c r="AG44" i="19" s="1"/>
  <c r="D44" i="20" s="1"/>
  <c r="AD44" i="20" s="1"/>
  <c r="D44" i="21" s="1"/>
  <c r="AB44" i="21" s="1"/>
  <c r="D44" i="22" s="1"/>
  <c r="AD44" i="22" s="1"/>
  <c r="D44" i="23" s="1"/>
  <c r="AC44" i="23" s="1"/>
  <c r="D44" i="24" s="1"/>
  <c r="AH44" i="24" s="1"/>
  <c r="AB108" i="1"/>
  <c r="D108" i="2" s="1"/>
  <c r="AG108" i="2" s="1"/>
  <c r="D108" i="3" s="1"/>
  <c r="AE108" i="3" s="1"/>
  <c r="D108" i="4" s="1"/>
  <c r="AH108" i="4" s="1"/>
  <c r="D108" i="5" s="1"/>
  <c r="AB108" i="5" s="1"/>
  <c r="D108" i="18" s="1"/>
  <c r="AI108" i="18" s="1"/>
  <c r="D108" i="19" s="1"/>
  <c r="AG108" i="19" s="1"/>
  <c r="D108" i="20" s="1"/>
  <c r="AD108" i="20" s="1"/>
  <c r="D108" i="21" s="1"/>
  <c r="AB108" i="21" s="1"/>
  <c r="D108" i="22" s="1"/>
  <c r="AD108" i="22" s="1"/>
  <c r="D108" i="23" s="1"/>
  <c r="AC108" i="23" s="1"/>
  <c r="D108" i="24" s="1"/>
  <c r="AH108" i="24" s="1"/>
  <c r="AB109" i="1"/>
  <c r="D109" i="2" s="1"/>
  <c r="AG109" i="2" s="1"/>
  <c r="D109" i="3" s="1"/>
  <c r="AE109" i="3" s="1"/>
  <c r="D109" i="4" s="1"/>
  <c r="AH109" i="4" s="1"/>
  <c r="D109" i="5" s="1"/>
  <c r="AB109" i="5" s="1"/>
  <c r="D109" i="18" s="1"/>
  <c r="AI109" i="18" s="1"/>
  <c r="D109" i="19" s="1"/>
  <c r="AG109" i="19" s="1"/>
  <c r="D109" i="20" s="1"/>
  <c r="AD109" i="20" s="1"/>
  <c r="D109" i="21" s="1"/>
  <c r="AB109" i="21" s="1"/>
  <c r="D109" i="22" s="1"/>
  <c r="AD109" i="22" s="1"/>
  <c r="D109" i="23" s="1"/>
  <c r="AC109" i="23" s="1"/>
  <c r="D109" i="24" s="1"/>
  <c r="AH109" i="24" s="1"/>
  <c r="AB23" i="1"/>
  <c r="D23" i="2" s="1"/>
  <c r="AG23" i="2" s="1"/>
  <c r="D23" i="3" s="1"/>
  <c r="AE23" i="3" s="1"/>
  <c r="D23" i="4" s="1"/>
  <c r="AH23" i="4" s="1"/>
  <c r="D23" i="5" s="1"/>
  <c r="AB23" i="5" s="1"/>
  <c r="D23" i="18" s="1"/>
  <c r="AI23" i="18" s="1"/>
  <c r="D23" i="19" s="1"/>
  <c r="AG23" i="19" s="1"/>
  <c r="D23" i="20" s="1"/>
  <c r="AD23" i="20" s="1"/>
  <c r="D23" i="21" s="1"/>
  <c r="AB23" i="21" s="1"/>
  <c r="D23" i="22" s="1"/>
  <c r="AD23" i="22" s="1"/>
  <c r="D23" i="23" s="1"/>
  <c r="AC23" i="23" s="1"/>
  <c r="D23" i="24" s="1"/>
  <c r="AH23" i="24" s="1"/>
  <c r="AB103" i="1"/>
  <c r="D103" i="2" s="1"/>
  <c r="AG103" i="2" s="1"/>
  <c r="D103" i="3" s="1"/>
  <c r="AE103" i="3" s="1"/>
  <c r="D103" i="4" s="1"/>
  <c r="AH103" i="4" s="1"/>
  <c r="D103" i="5" s="1"/>
  <c r="AB103" i="5" s="1"/>
  <c r="D103" i="18" s="1"/>
  <c r="AI103" i="18" s="1"/>
  <c r="D103" i="19" s="1"/>
  <c r="AG103" i="19" s="1"/>
  <c r="D103" i="20" s="1"/>
  <c r="AD103" i="20" s="1"/>
  <c r="D103" i="21" s="1"/>
  <c r="AB103" i="21" s="1"/>
  <c r="D103" i="22" s="1"/>
  <c r="AD103" i="22" s="1"/>
  <c r="D103" i="23" s="1"/>
  <c r="AC103" i="23" s="1"/>
  <c r="D103" i="24" s="1"/>
  <c r="AH103" i="24" s="1"/>
  <c r="AB70" i="1"/>
  <c r="D70" i="2" s="1"/>
  <c r="AG70" i="2" s="1"/>
  <c r="D70" i="3" s="1"/>
  <c r="AE70" i="3" s="1"/>
  <c r="D70" i="4" s="1"/>
  <c r="AH70" i="4" s="1"/>
  <c r="D70" i="5" s="1"/>
  <c r="AB70" i="5" s="1"/>
  <c r="D70" i="18" s="1"/>
  <c r="AI70" i="18" s="1"/>
  <c r="D70" i="19" s="1"/>
  <c r="AG70" i="19" s="1"/>
  <c r="D70" i="20" s="1"/>
  <c r="AD70" i="20" s="1"/>
  <c r="D70" i="21" s="1"/>
  <c r="AB70" i="21" s="1"/>
  <c r="D70" i="22" s="1"/>
  <c r="AD70" i="22" s="1"/>
  <c r="D70" i="23" s="1"/>
  <c r="AC70" i="23" s="1"/>
  <c r="D70" i="24" s="1"/>
  <c r="AH70" i="24" s="1"/>
  <c r="AB78" i="1"/>
  <c r="D78" i="2" s="1"/>
  <c r="AG78" i="2" s="1"/>
  <c r="D78" i="3" s="1"/>
  <c r="AE78" i="3" s="1"/>
  <c r="D78" i="4" s="1"/>
  <c r="AH78" i="4" s="1"/>
  <c r="D78" i="5" s="1"/>
  <c r="AB78" i="5" s="1"/>
  <c r="D78" i="18" s="1"/>
  <c r="AI78" i="18" s="1"/>
  <c r="D78" i="19" s="1"/>
  <c r="AG78" i="19" s="1"/>
  <c r="D78" i="20" s="1"/>
  <c r="AD78" i="20" s="1"/>
  <c r="D78" i="21" s="1"/>
  <c r="AB78" i="21" s="1"/>
  <c r="D78" i="22" s="1"/>
  <c r="AD78" i="22" s="1"/>
  <c r="D78" i="23" s="1"/>
  <c r="AC78" i="23" s="1"/>
  <c r="D78" i="24" s="1"/>
  <c r="AH78" i="24" s="1"/>
  <c r="AB41" i="1"/>
  <c r="D41" i="2" s="1"/>
  <c r="AG41" i="2" s="1"/>
  <c r="D41" i="3" s="1"/>
  <c r="AE41" i="3" s="1"/>
  <c r="D41" i="4" s="1"/>
  <c r="AH41" i="4" s="1"/>
  <c r="D41" i="5" s="1"/>
  <c r="AB41" i="5" s="1"/>
  <c r="D41" i="18" s="1"/>
  <c r="AI41" i="18" s="1"/>
  <c r="D41" i="19" s="1"/>
  <c r="AG41" i="19" s="1"/>
  <c r="D41" i="20" s="1"/>
  <c r="AD41" i="20" s="1"/>
  <c r="D41" i="21" s="1"/>
  <c r="AB41" i="21" s="1"/>
  <c r="D41" i="22" s="1"/>
  <c r="AD41" i="22" s="1"/>
  <c r="D41" i="23" s="1"/>
  <c r="AC41" i="23" s="1"/>
  <c r="D41" i="24" s="1"/>
  <c r="AH41" i="24" s="1"/>
  <c r="AB113" i="1"/>
  <c r="D113" i="2" s="1"/>
  <c r="AG113" i="2" s="1"/>
  <c r="D113" i="3" s="1"/>
  <c r="AE113" i="3" s="1"/>
  <c r="D113" i="4" s="1"/>
  <c r="AH113" i="4" s="1"/>
  <c r="D113" i="5" s="1"/>
  <c r="AB113" i="5" s="1"/>
  <c r="D113" i="18" s="1"/>
  <c r="AI113" i="18" s="1"/>
  <c r="D113" i="19" s="1"/>
  <c r="AG113" i="19" s="1"/>
  <c r="D113" i="20" s="1"/>
  <c r="AD113" i="20" s="1"/>
  <c r="D113" i="21" s="1"/>
  <c r="AB113" i="21" s="1"/>
  <c r="D113" i="22" s="1"/>
  <c r="AD113" i="22" s="1"/>
  <c r="D113" i="23" s="1"/>
  <c r="AC113" i="23" s="1"/>
  <c r="D113" i="24" s="1"/>
  <c r="AH113" i="24" s="1"/>
  <c r="AB42" i="1"/>
  <c r="D42" i="2" s="1"/>
  <c r="AG42" i="2" s="1"/>
  <c r="D42" i="3" s="1"/>
  <c r="AE42" i="3" s="1"/>
  <c r="D42" i="4" s="1"/>
  <c r="AH42" i="4" s="1"/>
  <c r="D42" i="5" s="1"/>
  <c r="AB42" i="5" s="1"/>
  <c r="D42" i="18" s="1"/>
  <c r="AI42" i="18" s="1"/>
  <c r="D42" i="19" s="1"/>
  <c r="AG42" i="19" s="1"/>
  <c r="D42" i="20" s="1"/>
  <c r="AD42" i="20" s="1"/>
  <c r="D42" i="21" s="1"/>
  <c r="AB42" i="21" s="1"/>
  <c r="D42" i="22" s="1"/>
  <c r="AD42" i="22" s="1"/>
  <c r="D42" i="23" s="1"/>
  <c r="AC42" i="23" s="1"/>
  <c r="D42" i="24" s="1"/>
  <c r="AH42" i="24" s="1"/>
  <c r="AB130" i="1"/>
  <c r="D130" i="2" s="1"/>
  <c r="AG130" i="2" s="1"/>
  <c r="D130" i="3" s="1"/>
  <c r="AE130" i="3" s="1"/>
  <c r="D130" i="4" s="1"/>
  <c r="AH130" i="4" s="1"/>
  <c r="D130" i="5" s="1"/>
  <c r="AB130" i="5" s="1"/>
  <c r="D130" i="18" s="1"/>
  <c r="AI130" i="18" s="1"/>
  <c r="D130" i="19" s="1"/>
  <c r="AG130" i="19" s="1"/>
  <c r="D130" i="20" s="1"/>
  <c r="AD130" i="20" s="1"/>
  <c r="D130" i="21" s="1"/>
  <c r="AB130" i="21" s="1"/>
  <c r="D130" i="22" s="1"/>
  <c r="AD130" i="22" s="1"/>
  <c r="D130" i="23" s="1"/>
  <c r="AC130" i="23" s="1"/>
  <c r="D130" i="24" s="1"/>
  <c r="AH130" i="24" s="1"/>
  <c r="AB49" i="1"/>
  <c r="D49" i="2" s="1"/>
  <c r="AG49" i="2" s="1"/>
  <c r="D49" i="3" s="1"/>
  <c r="AE49" i="3" s="1"/>
  <c r="D49" i="4" s="1"/>
  <c r="AH49" i="4" s="1"/>
  <c r="D49" i="5" s="1"/>
  <c r="AB49" i="5" s="1"/>
  <c r="D49" i="18" s="1"/>
  <c r="AI49" i="18" s="1"/>
  <c r="D49" i="19" s="1"/>
  <c r="AG49" i="19" s="1"/>
  <c r="D49" i="20" s="1"/>
  <c r="AD49" i="20" s="1"/>
  <c r="D49" i="21" s="1"/>
  <c r="AB49" i="21" s="1"/>
  <c r="D49" i="22" s="1"/>
  <c r="AD49" i="22" s="1"/>
  <c r="D49" i="23" s="1"/>
  <c r="AC49" i="23" s="1"/>
  <c r="D49" i="24" s="1"/>
  <c r="AH49" i="24" s="1"/>
  <c r="AB58" i="1"/>
  <c r="D58" i="2" s="1"/>
  <c r="AG58" i="2" s="1"/>
  <c r="D58" i="3" s="1"/>
  <c r="AE58" i="3" s="1"/>
  <c r="D58" i="4" s="1"/>
  <c r="AH58" i="4" s="1"/>
  <c r="D58" i="5" s="1"/>
  <c r="AB58" i="5" s="1"/>
  <c r="D58" i="18" s="1"/>
  <c r="AI58" i="18" s="1"/>
  <c r="D58" i="19" s="1"/>
  <c r="AG58" i="19" s="1"/>
  <c r="D58" i="20" s="1"/>
  <c r="AD58" i="20" s="1"/>
  <c r="D58" i="21" s="1"/>
  <c r="AB58" i="21" s="1"/>
  <c r="D58" i="22" s="1"/>
  <c r="AD58" i="22" s="1"/>
  <c r="D58" i="23" s="1"/>
  <c r="AC58" i="23" s="1"/>
  <c r="D58" i="24" s="1"/>
  <c r="AH58" i="24" s="1"/>
  <c r="AB139" i="1"/>
  <c r="D139" i="2" s="1"/>
  <c r="AG139" i="2" s="1"/>
  <c r="D139" i="3" s="1"/>
  <c r="AE139" i="3" s="1"/>
  <c r="D139" i="4" s="1"/>
  <c r="AH139" i="4" s="1"/>
  <c r="D139" i="5" s="1"/>
  <c r="AB139" i="5" s="1"/>
  <c r="D139" i="18" s="1"/>
  <c r="AI139" i="18" s="1"/>
  <c r="D139" i="19" s="1"/>
  <c r="AG139" i="19" s="1"/>
  <c r="D139" i="20" s="1"/>
  <c r="AD139" i="20" s="1"/>
  <c r="D139" i="21" s="1"/>
  <c r="AB139" i="21" s="1"/>
  <c r="D139" i="22" s="1"/>
  <c r="AD139" i="22" s="1"/>
  <c r="D139" i="23" s="1"/>
  <c r="AC139" i="23" s="1"/>
  <c r="D139" i="24" s="1"/>
  <c r="AH139" i="24" s="1"/>
  <c r="AB7" i="1"/>
  <c r="D7" i="2" s="1"/>
  <c r="AB9" i="1"/>
  <c r="D9" i="2" s="1"/>
  <c r="AG9" i="2" s="1"/>
  <c r="D9" i="3" s="1"/>
  <c r="AE9" i="3" s="1"/>
  <c r="D9" i="4" s="1"/>
  <c r="AH9" i="4" s="1"/>
  <c r="D9" i="5" s="1"/>
  <c r="AB9" i="5" s="1"/>
  <c r="D9" i="18" s="1"/>
  <c r="AI9" i="18" s="1"/>
  <c r="D9" i="19" s="1"/>
  <c r="AG9" i="19" s="1"/>
  <c r="D9" i="20" s="1"/>
  <c r="AD9" i="20" s="1"/>
  <c r="D9" i="21" s="1"/>
  <c r="AB9" i="21" s="1"/>
  <c r="D9" i="22" s="1"/>
  <c r="AD9" i="22" s="1"/>
  <c r="D9" i="23" s="1"/>
  <c r="AC9" i="23" s="1"/>
  <c r="D9" i="24" s="1"/>
  <c r="AH9" i="24" s="1"/>
  <c r="AB91" i="1"/>
  <c r="D91" i="2" s="1"/>
  <c r="AG91" i="2" s="1"/>
  <c r="D91" i="3" s="1"/>
  <c r="AE91" i="3" s="1"/>
  <c r="D91" i="4" s="1"/>
  <c r="AH91" i="4" s="1"/>
  <c r="D91" i="5" s="1"/>
  <c r="AB91" i="5" s="1"/>
  <c r="D91" i="18" s="1"/>
  <c r="AI91" i="18" s="1"/>
  <c r="D91" i="19" s="1"/>
  <c r="AG91" i="19" s="1"/>
  <c r="D91" i="20" s="1"/>
  <c r="AD91" i="20" s="1"/>
  <c r="D91" i="21" s="1"/>
  <c r="AB91" i="21" s="1"/>
  <c r="D91" i="22" s="1"/>
  <c r="AD91" i="22" s="1"/>
  <c r="D91" i="23" s="1"/>
  <c r="AC91" i="23" s="1"/>
  <c r="D91" i="24" s="1"/>
  <c r="AH91" i="24" s="1"/>
  <c r="AB60" i="1"/>
  <c r="D60" i="2" s="1"/>
  <c r="AG60" i="2" s="1"/>
  <c r="D60" i="3" s="1"/>
  <c r="AE60" i="3" s="1"/>
  <c r="D60" i="4" s="1"/>
  <c r="AH60" i="4" s="1"/>
  <c r="D60" i="5" s="1"/>
  <c r="AB60" i="5" s="1"/>
  <c r="D60" i="18" s="1"/>
  <c r="AI60" i="18" s="1"/>
  <c r="D60" i="19" s="1"/>
  <c r="AG60" i="19" s="1"/>
  <c r="D60" i="20" s="1"/>
  <c r="AD60" i="20" s="1"/>
  <c r="D60" i="21" s="1"/>
  <c r="AB60" i="21" s="1"/>
  <c r="D60" i="22" s="1"/>
  <c r="AD60" i="22" s="1"/>
  <c r="D60" i="23" s="1"/>
  <c r="AC60" i="23" s="1"/>
  <c r="D60" i="24" s="1"/>
  <c r="AH60" i="24" s="1"/>
  <c r="AB124" i="1"/>
  <c r="D124" i="2" s="1"/>
  <c r="AG124" i="2" s="1"/>
  <c r="D124" i="3" s="1"/>
  <c r="AE124" i="3" s="1"/>
  <c r="D124" i="4" s="1"/>
  <c r="AH124" i="4" s="1"/>
  <c r="D124" i="5" s="1"/>
  <c r="AB124" i="5" s="1"/>
  <c r="D124" i="18" s="1"/>
  <c r="AI124" i="18" s="1"/>
  <c r="D124" i="19" s="1"/>
  <c r="AG124" i="19" s="1"/>
  <c r="D124" i="20" s="1"/>
  <c r="AD124" i="20" s="1"/>
  <c r="D124" i="21" s="1"/>
  <c r="AB124" i="21" s="1"/>
  <c r="D124" i="22" s="1"/>
  <c r="AD124" i="22" s="1"/>
  <c r="D124" i="23" s="1"/>
  <c r="AC124" i="23" s="1"/>
  <c r="D124" i="24" s="1"/>
  <c r="AH124" i="24" s="1"/>
  <c r="AB37" i="1"/>
  <c r="D37" i="2" s="1"/>
  <c r="AG37" i="2" s="1"/>
  <c r="D37" i="3" s="1"/>
  <c r="AE37" i="3" s="1"/>
  <c r="D37" i="4" s="1"/>
  <c r="AH37" i="4" s="1"/>
  <c r="D37" i="5" s="1"/>
  <c r="AB37" i="5" s="1"/>
  <c r="D37" i="18" s="1"/>
  <c r="AI37" i="18" s="1"/>
  <c r="D37" i="19" s="1"/>
  <c r="AG37" i="19" s="1"/>
  <c r="D37" i="20" s="1"/>
  <c r="AD37" i="20" s="1"/>
  <c r="D37" i="21" s="1"/>
  <c r="AB37" i="21" s="1"/>
  <c r="D37" i="22" s="1"/>
  <c r="AD37" i="22" s="1"/>
  <c r="D37" i="23" s="1"/>
  <c r="AC37" i="23" s="1"/>
  <c r="D37" i="24" s="1"/>
  <c r="AH37" i="24" s="1"/>
  <c r="AB125" i="1"/>
  <c r="D125" i="2" s="1"/>
  <c r="AG125" i="2" s="1"/>
  <c r="D125" i="3" s="1"/>
  <c r="AE125" i="3" s="1"/>
  <c r="D125" i="4" s="1"/>
  <c r="AH125" i="4" s="1"/>
  <c r="D125" i="5" s="1"/>
  <c r="AB125" i="5" s="1"/>
  <c r="D125" i="18" s="1"/>
  <c r="AI125" i="18" s="1"/>
  <c r="D125" i="19" s="1"/>
  <c r="AG125" i="19" s="1"/>
  <c r="D125" i="20" s="1"/>
  <c r="AD125" i="20" s="1"/>
  <c r="D125" i="21" s="1"/>
  <c r="AB125" i="21" s="1"/>
  <c r="D125" i="22" s="1"/>
  <c r="AD125" i="22" s="1"/>
  <c r="D125" i="23" s="1"/>
  <c r="AC125" i="23" s="1"/>
  <c r="D125" i="24" s="1"/>
  <c r="AH125" i="24" s="1"/>
  <c r="AB39" i="1"/>
  <c r="D39" i="2" s="1"/>
  <c r="AG39" i="2" s="1"/>
  <c r="D39" i="3" s="1"/>
  <c r="AE39" i="3" s="1"/>
  <c r="D39" i="4" s="1"/>
  <c r="AH39" i="4" s="1"/>
  <c r="D39" i="5" s="1"/>
  <c r="AB39" i="5" s="1"/>
  <c r="D39" i="18" s="1"/>
  <c r="AI39" i="18" s="1"/>
  <c r="D39" i="19" s="1"/>
  <c r="AG39" i="19" s="1"/>
  <c r="D39" i="20" s="1"/>
  <c r="AD39" i="20" s="1"/>
  <c r="D39" i="21" s="1"/>
  <c r="AB39" i="21" s="1"/>
  <c r="D39" i="22" s="1"/>
  <c r="AD39" i="22" s="1"/>
  <c r="D39" i="23" s="1"/>
  <c r="AC39" i="23" s="1"/>
  <c r="D39" i="24" s="1"/>
  <c r="AH39" i="24" s="1"/>
  <c r="AB110" i="1"/>
  <c r="D110" i="2" s="1"/>
  <c r="AG110" i="2" s="1"/>
  <c r="D110" i="3" s="1"/>
  <c r="AE110" i="3" s="1"/>
  <c r="D110" i="4" s="1"/>
  <c r="AH110" i="4" s="1"/>
  <c r="D110" i="5" s="1"/>
  <c r="AB110" i="5" s="1"/>
  <c r="D110" i="18" s="1"/>
  <c r="AI110" i="18" s="1"/>
  <c r="D110" i="19" s="1"/>
  <c r="AG110" i="19" s="1"/>
  <c r="D110" i="20" s="1"/>
  <c r="AD110" i="20" s="1"/>
  <c r="D110" i="21" s="1"/>
  <c r="AB110" i="21" s="1"/>
  <c r="D110" i="22" s="1"/>
  <c r="AD110" i="22" s="1"/>
  <c r="D110" i="23" s="1"/>
  <c r="AC110" i="23" s="1"/>
  <c r="D110" i="24" s="1"/>
  <c r="AH110" i="24" s="1"/>
  <c r="AB126" i="1"/>
  <c r="D126" i="2" s="1"/>
  <c r="AG126" i="2" s="1"/>
  <c r="D126" i="3" s="1"/>
  <c r="AE126" i="3" s="1"/>
  <c r="D126" i="4" s="1"/>
  <c r="AH126" i="4" s="1"/>
  <c r="D126" i="5" s="1"/>
  <c r="AB126" i="5" s="1"/>
  <c r="D126" i="18" s="1"/>
  <c r="AI126" i="18" s="1"/>
  <c r="D126" i="19" s="1"/>
  <c r="AG126" i="19" s="1"/>
  <c r="D126" i="20" s="1"/>
  <c r="AD126" i="20" s="1"/>
  <c r="D126" i="21" s="1"/>
  <c r="AB126" i="21" s="1"/>
  <c r="D126" i="22" s="1"/>
  <c r="AD126" i="22" s="1"/>
  <c r="D126" i="23" s="1"/>
  <c r="AC126" i="23" s="1"/>
  <c r="D126" i="24" s="1"/>
  <c r="AH126" i="24" s="1"/>
  <c r="AB57" i="1"/>
  <c r="D57" i="2" s="1"/>
  <c r="AG57" i="2" s="1"/>
  <c r="D57" i="3" s="1"/>
  <c r="AE57" i="3" s="1"/>
  <c r="D57" i="4" s="1"/>
  <c r="AH57" i="4" s="1"/>
  <c r="D57" i="5" s="1"/>
  <c r="AB57" i="5" s="1"/>
  <c r="D57" i="18" s="1"/>
  <c r="AI57" i="18" s="1"/>
  <c r="D57" i="19" s="1"/>
  <c r="AG57" i="19" s="1"/>
  <c r="D57" i="20" s="1"/>
  <c r="AD57" i="20" s="1"/>
  <c r="D57" i="21" s="1"/>
  <c r="AB57" i="21" s="1"/>
  <c r="D57" i="22" s="1"/>
  <c r="AD57" i="22" s="1"/>
  <c r="D57" i="23" s="1"/>
  <c r="AC57" i="23" s="1"/>
  <c r="D57" i="24" s="1"/>
  <c r="AH57" i="24" s="1"/>
  <c r="AB129" i="1"/>
  <c r="D129" i="2" s="1"/>
  <c r="AG129" i="2" s="1"/>
  <c r="D129" i="3" s="1"/>
  <c r="AE129" i="3" s="1"/>
  <c r="D129" i="4" s="1"/>
  <c r="AH129" i="4" s="1"/>
  <c r="D129" i="5" s="1"/>
  <c r="AB129" i="5" s="1"/>
  <c r="D129" i="18" s="1"/>
  <c r="AI129" i="18" s="1"/>
  <c r="D129" i="19" s="1"/>
  <c r="AG129" i="19" s="1"/>
  <c r="D129" i="20" s="1"/>
  <c r="AD129" i="20" s="1"/>
  <c r="D129" i="21" s="1"/>
  <c r="AB129" i="21" s="1"/>
  <c r="D129" i="22" s="1"/>
  <c r="AD129" i="22" s="1"/>
  <c r="D129" i="23" s="1"/>
  <c r="AC129" i="23" s="1"/>
  <c r="D129" i="24" s="1"/>
  <c r="AH129" i="24" s="1"/>
  <c r="AB74" i="1"/>
  <c r="D74" i="2" s="1"/>
  <c r="AG74" i="2" s="1"/>
  <c r="D74" i="3" s="1"/>
  <c r="AE74" i="3" s="1"/>
  <c r="D74" i="4" s="1"/>
  <c r="AH74" i="4" s="1"/>
  <c r="D74" i="5" s="1"/>
  <c r="AB74" i="5" s="1"/>
  <c r="D74" i="18" s="1"/>
  <c r="AI74" i="18" s="1"/>
  <c r="D74" i="19" s="1"/>
  <c r="AG74" i="19" s="1"/>
  <c r="D74" i="20" s="1"/>
  <c r="AD74" i="20" s="1"/>
  <c r="D74" i="21" s="1"/>
  <c r="AB74" i="21" s="1"/>
  <c r="D74" i="22" s="1"/>
  <c r="AD74" i="22" s="1"/>
  <c r="D74" i="23" s="1"/>
  <c r="AC74" i="23" s="1"/>
  <c r="D74" i="24" s="1"/>
  <c r="AH74" i="24" s="1"/>
  <c r="AB147" i="1"/>
  <c r="D147" i="2" s="1"/>
  <c r="AG147" i="2" s="1"/>
  <c r="D147" i="3" s="1"/>
  <c r="AE147" i="3" s="1"/>
  <c r="D147" i="4" s="1"/>
  <c r="AH147" i="4" s="1"/>
  <c r="D147" i="5" s="1"/>
  <c r="AB147" i="5" s="1"/>
  <c r="D147" i="18" s="1"/>
  <c r="AI147" i="18" s="1"/>
  <c r="D147" i="19" s="1"/>
  <c r="AG147" i="19" s="1"/>
  <c r="D147" i="20" s="1"/>
  <c r="AD147" i="20" s="1"/>
  <c r="D147" i="21" s="1"/>
  <c r="AB147" i="21" s="1"/>
  <c r="D147" i="22" s="1"/>
  <c r="AD147" i="22" s="1"/>
  <c r="D147" i="23" s="1"/>
  <c r="AC147" i="23" s="1"/>
  <c r="D147" i="24" s="1"/>
  <c r="AH147" i="24" s="1"/>
  <c r="AB83" i="1"/>
  <c r="D83" i="2" s="1"/>
  <c r="AG83" i="2" s="1"/>
  <c r="D83" i="3" s="1"/>
  <c r="AE83" i="3" s="1"/>
  <c r="D83" i="4" s="1"/>
  <c r="AH83" i="4" s="1"/>
  <c r="D83" i="5" s="1"/>
  <c r="AB83" i="5" s="1"/>
  <c r="D83" i="18" s="1"/>
  <c r="AI83" i="18" s="1"/>
  <c r="D83" i="19" s="1"/>
  <c r="AG83" i="19" s="1"/>
  <c r="D83" i="20" s="1"/>
  <c r="AD83" i="20" s="1"/>
  <c r="D83" i="21" s="1"/>
  <c r="AB83" i="21" s="1"/>
  <c r="D83" i="22" s="1"/>
  <c r="AD83" i="22" s="1"/>
  <c r="D83" i="23" s="1"/>
  <c r="AC83" i="23" s="1"/>
  <c r="D83" i="24" s="1"/>
  <c r="AH83" i="24" s="1"/>
  <c r="AB68" i="1"/>
  <c r="D68" i="2" s="1"/>
  <c r="AG68" i="2" s="1"/>
  <c r="D68" i="3" s="1"/>
  <c r="AE68" i="3" s="1"/>
  <c r="D68" i="4" s="1"/>
  <c r="AH68" i="4" s="1"/>
  <c r="D68" i="5" s="1"/>
  <c r="AB68" i="5" s="1"/>
  <c r="D68" i="18" s="1"/>
  <c r="AI68" i="18" s="1"/>
  <c r="D68" i="19" s="1"/>
  <c r="AG68" i="19" s="1"/>
  <c r="D68" i="20" s="1"/>
  <c r="AD68" i="20" s="1"/>
  <c r="D68" i="21" s="1"/>
  <c r="AB68" i="21" s="1"/>
  <c r="D68" i="22" s="1"/>
  <c r="AD68" i="22" s="1"/>
  <c r="D68" i="23" s="1"/>
  <c r="AC68" i="23" s="1"/>
  <c r="D68" i="24" s="1"/>
  <c r="AH68" i="24" s="1"/>
  <c r="AB132" i="1"/>
  <c r="D132" i="2" s="1"/>
  <c r="AG132" i="2" s="1"/>
  <c r="D132" i="3" s="1"/>
  <c r="AE132" i="3" s="1"/>
  <c r="D132" i="4" s="1"/>
  <c r="AH132" i="4" s="1"/>
  <c r="D132" i="5" s="1"/>
  <c r="AB132" i="5" s="1"/>
  <c r="D132" i="18" s="1"/>
  <c r="AI132" i="18" s="1"/>
  <c r="D132" i="19" s="1"/>
  <c r="AG132" i="19" s="1"/>
  <c r="D132" i="20" s="1"/>
  <c r="AD132" i="20" s="1"/>
  <c r="D132" i="21" s="1"/>
  <c r="AB132" i="21" s="1"/>
  <c r="D132" i="22" s="1"/>
  <c r="AD132" i="22" s="1"/>
  <c r="D132" i="23" s="1"/>
  <c r="AC132" i="23" s="1"/>
  <c r="D132" i="24" s="1"/>
  <c r="AH132" i="24" s="1"/>
  <c r="AB45" i="1"/>
  <c r="D45" i="2" s="1"/>
  <c r="AG45" i="2" s="1"/>
  <c r="D45" i="3" s="1"/>
  <c r="AE45" i="3" s="1"/>
  <c r="D45" i="4" s="1"/>
  <c r="AH45" i="4" s="1"/>
  <c r="D45" i="5" s="1"/>
  <c r="AB45" i="5" s="1"/>
  <c r="D45" i="18" s="1"/>
  <c r="AI45" i="18" s="1"/>
  <c r="D45" i="19" s="1"/>
  <c r="AG45" i="19" s="1"/>
  <c r="D45" i="20" s="1"/>
  <c r="AD45" i="20" s="1"/>
  <c r="D45" i="21" s="1"/>
  <c r="AB45" i="21" s="1"/>
  <c r="D45" i="22" s="1"/>
  <c r="AD45" i="22" s="1"/>
  <c r="D45" i="23" s="1"/>
  <c r="AC45" i="23" s="1"/>
  <c r="D45" i="24" s="1"/>
  <c r="AH45" i="24" s="1"/>
  <c r="AB133" i="1"/>
  <c r="D133" i="2" s="1"/>
  <c r="AG133" i="2" s="1"/>
  <c r="D133" i="3" s="1"/>
  <c r="AE133" i="3" s="1"/>
  <c r="D133" i="4" s="1"/>
  <c r="AH133" i="4" s="1"/>
  <c r="D133" i="5" s="1"/>
  <c r="AB133" i="5" s="1"/>
  <c r="D133" i="18" s="1"/>
  <c r="AI133" i="18" s="1"/>
  <c r="D133" i="19" s="1"/>
  <c r="AG133" i="19" s="1"/>
  <c r="D133" i="20" s="1"/>
  <c r="AD133" i="20" s="1"/>
  <c r="D133" i="21" s="1"/>
  <c r="AB133" i="21" s="1"/>
  <c r="D133" i="22" s="1"/>
  <c r="AD133" i="22" s="1"/>
  <c r="D133" i="23" s="1"/>
  <c r="AC133" i="23" s="1"/>
  <c r="D133" i="24" s="1"/>
  <c r="AH133" i="24" s="1"/>
  <c r="AB119" i="1"/>
  <c r="D119" i="2" s="1"/>
  <c r="AG119" i="2" s="1"/>
  <c r="D119" i="3" s="1"/>
  <c r="AE119" i="3" s="1"/>
  <c r="D119" i="4" s="1"/>
  <c r="AH119" i="4" s="1"/>
  <c r="D119" i="5" s="1"/>
  <c r="AB119" i="5" s="1"/>
  <c r="D119" i="18" s="1"/>
  <c r="AI119" i="18" s="1"/>
  <c r="D119" i="19" s="1"/>
  <c r="AG119" i="19" s="1"/>
  <c r="D119" i="20" s="1"/>
  <c r="AD119" i="20" s="1"/>
  <c r="D119" i="21" s="1"/>
  <c r="AB119" i="21" s="1"/>
  <c r="D119" i="22" s="1"/>
  <c r="AD119" i="22" s="1"/>
  <c r="D119" i="23" s="1"/>
  <c r="AC119" i="23" s="1"/>
  <c r="D119" i="24" s="1"/>
  <c r="AH119" i="24" s="1"/>
  <c r="AB47" i="1"/>
  <c r="D47" i="2" s="1"/>
  <c r="AG47" i="2" s="1"/>
  <c r="D47" i="3" s="1"/>
  <c r="AE47" i="3" s="1"/>
  <c r="D47" i="4" s="1"/>
  <c r="AH47" i="4" s="1"/>
  <c r="D47" i="5" s="1"/>
  <c r="AB47" i="5" s="1"/>
  <c r="D47" i="18" s="1"/>
  <c r="AI47" i="18" s="1"/>
  <c r="D47" i="19" s="1"/>
  <c r="AG47" i="19" s="1"/>
  <c r="D47" i="20" s="1"/>
  <c r="AD47" i="20" s="1"/>
  <c r="D47" i="21" s="1"/>
  <c r="AB47" i="21" s="1"/>
  <c r="D47" i="22" s="1"/>
  <c r="AD47" i="22" s="1"/>
  <c r="D47" i="23" s="1"/>
  <c r="AC47" i="23" s="1"/>
  <c r="D47" i="24" s="1"/>
  <c r="AH47" i="24" s="1"/>
  <c r="AB118" i="1"/>
  <c r="D118" i="2" s="1"/>
  <c r="AG118" i="2" s="1"/>
  <c r="D118" i="3" s="1"/>
  <c r="AE118" i="3" s="1"/>
  <c r="D118" i="4" s="1"/>
  <c r="AH118" i="4" s="1"/>
  <c r="D118" i="5" s="1"/>
  <c r="AB118" i="5" s="1"/>
  <c r="D118" i="18" s="1"/>
  <c r="AI118" i="18" s="1"/>
  <c r="D118" i="19" s="1"/>
  <c r="AG118" i="19" s="1"/>
  <c r="D118" i="20" s="1"/>
  <c r="AD118" i="20" s="1"/>
  <c r="D118" i="21" s="1"/>
  <c r="AB118" i="21" s="1"/>
  <c r="D118" i="22" s="1"/>
  <c r="AD118" i="22" s="1"/>
  <c r="D118" i="23" s="1"/>
  <c r="AC118" i="23" s="1"/>
  <c r="D118" i="24" s="1"/>
  <c r="AH118" i="24" s="1"/>
  <c r="AB30" i="1"/>
  <c r="D30" i="2" s="1"/>
  <c r="AG30" i="2" s="1"/>
  <c r="D30" i="3" s="1"/>
  <c r="AE30" i="3" s="1"/>
  <c r="D30" i="4" s="1"/>
  <c r="AH30" i="4" s="1"/>
  <c r="D30" i="5" s="1"/>
  <c r="AB30" i="5" s="1"/>
  <c r="D30" i="18" s="1"/>
  <c r="AI30" i="18" s="1"/>
  <c r="D30" i="19" s="1"/>
  <c r="AG30" i="19" s="1"/>
  <c r="D30" i="20" s="1"/>
  <c r="AD30" i="20" s="1"/>
  <c r="D30" i="21" s="1"/>
  <c r="AB30" i="21" s="1"/>
  <c r="D30" i="22" s="1"/>
  <c r="AD30" i="22" s="1"/>
  <c r="D30" i="23" s="1"/>
  <c r="AC30" i="23" s="1"/>
  <c r="D30" i="24" s="1"/>
  <c r="AH30" i="24" s="1"/>
  <c r="AB65" i="1"/>
  <c r="D65" i="2" s="1"/>
  <c r="AG65" i="2" s="1"/>
  <c r="D65" i="3" s="1"/>
  <c r="AE65" i="3" s="1"/>
  <c r="D65" i="4" s="1"/>
  <c r="AH65" i="4" s="1"/>
  <c r="D65" i="5" s="1"/>
  <c r="AB65" i="5" s="1"/>
  <c r="D65" i="18" s="1"/>
  <c r="AI65" i="18" s="1"/>
  <c r="D65" i="19" s="1"/>
  <c r="AG65" i="19" s="1"/>
  <c r="D65" i="20" s="1"/>
  <c r="AD65" i="20" s="1"/>
  <c r="D65" i="21" s="1"/>
  <c r="AB65" i="21" s="1"/>
  <c r="D65" i="22" s="1"/>
  <c r="AD65" i="22" s="1"/>
  <c r="D65" i="23" s="1"/>
  <c r="AC65" i="23" s="1"/>
  <c r="D65" i="24" s="1"/>
  <c r="AH65" i="24" s="1"/>
  <c r="AB137" i="1"/>
  <c r="D137" i="2" s="1"/>
  <c r="AG137" i="2" s="1"/>
  <c r="D137" i="3" s="1"/>
  <c r="AE137" i="3" s="1"/>
  <c r="D137" i="4" s="1"/>
  <c r="AH137" i="4" s="1"/>
  <c r="D137" i="5" s="1"/>
  <c r="AB137" i="5" s="1"/>
  <c r="D137" i="18" s="1"/>
  <c r="AI137" i="18" s="1"/>
  <c r="D137" i="19" s="1"/>
  <c r="AG137" i="19" s="1"/>
  <c r="D137" i="20" s="1"/>
  <c r="AD137" i="20" s="1"/>
  <c r="D137" i="21" s="1"/>
  <c r="AB137" i="21" s="1"/>
  <c r="D137" i="22" s="1"/>
  <c r="AD137" i="22" s="1"/>
  <c r="D137" i="23" s="1"/>
  <c r="AC137" i="23" s="1"/>
  <c r="D137" i="24" s="1"/>
  <c r="AH137" i="24" s="1"/>
  <c r="AB90" i="1"/>
  <c r="D90" i="2" s="1"/>
  <c r="AG90" i="2" s="1"/>
  <c r="D90" i="3" s="1"/>
  <c r="AE90" i="3" s="1"/>
  <c r="D90" i="4" s="1"/>
  <c r="AH90" i="4" s="1"/>
  <c r="D90" i="5" s="1"/>
  <c r="AB90" i="5" s="1"/>
  <c r="D90" i="18" s="1"/>
  <c r="AI90" i="18" s="1"/>
  <c r="D90" i="19" s="1"/>
  <c r="AG90" i="19" s="1"/>
  <c r="D90" i="20" s="1"/>
  <c r="AD90" i="20" s="1"/>
  <c r="D90" i="21" s="1"/>
  <c r="AB90" i="21" s="1"/>
  <c r="D90" i="22" s="1"/>
  <c r="AD90" i="22" s="1"/>
  <c r="D90" i="23" s="1"/>
  <c r="AC90" i="23" s="1"/>
  <c r="D90" i="24" s="1"/>
  <c r="AH90" i="24" s="1"/>
  <c r="AB85" i="1"/>
  <c r="D85" i="2" s="1"/>
  <c r="AG85" i="2" s="1"/>
  <c r="D85" i="3" s="1"/>
  <c r="AE85" i="3" s="1"/>
  <c r="D85" i="4" s="1"/>
  <c r="AH85" i="4" s="1"/>
  <c r="D85" i="5" s="1"/>
  <c r="AB85" i="5" s="1"/>
  <c r="D85" i="18" s="1"/>
  <c r="AI85" i="18" s="1"/>
  <c r="D85" i="19" s="1"/>
  <c r="AG85" i="19" s="1"/>
  <c r="D85" i="20" s="1"/>
  <c r="AD85" i="20" s="1"/>
  <c r="D85" i="21" s="1"/>
  <c r="AB85" i="21" s="1"/>
  <c r="D85" i="22" s="1"/>
  <c r="AD85" i="22" s="1"/>
  <c r="D85" i="23" s="1"/>
  <c r="AC85" i="23" s="1"/>
  <c r="D85" i="24" s="1"/>
  <c r="AH85" i="24" s="1"/>
  <c r="AB11" i="1"/>
  <c r="D11" i="2" s="1"/>
  <c r="AG11" i="2" s="1"/>
  <c r="D11" i="3" s="1"/>
  <c r="AE11" i="3" s="1"/>
  <c r="D11" i="4" s="1"/>
  <c r="AH11" i="4" s="1"/>
  <c r="D11" i="5" s="1"/>
  <c r="AB11" i="5" s="1"/>
  <c r="D11" i="18" s="1"/>
  <c r="AI11" i="18" s="1"/>
  <c r="D11" i="19" s="1"/>
  <c r="AG11" i="19" s="1"/>
  <c r="D11" i="20" s="1"/>
  <c r="AD11" i="20" s="1"/>
  <c r="D11" i="21" s="1"/>
  <c r="AB11" i="21" s="1"/>
  <c r="D11" i="22" s="1"/>
  <c r="AD11" i="22" s="1"/>
  <c r="D11" i="23" s="1"/>
  <c r="AC11" i="23" s="1"/>
  <c r="D11" i="24" s="1"/>
  <c r="AH11" i="24" s="1"/>
  <c r="AB97" i="1"/>
  <c r="D97" i="2" s="1"/>
  <c r="AG97" i="2" s="1"/>
  <c r="D97" i="3" s="1"/>
  <c r="AE97" i="3" s="1"/>
  <c r="D97" i="4" s="1"/>
  <c r="AH97" i="4" s="1"/>
  <c r="D97" i="5" s="1"/>
  <c r="AB97" i="5" s="1"/>
  <c r="D97" i="18" s="1"/>
  <c r="AI97" i="18" s="1"/>
  <c r="D97" i="19" s="1"/>
  <c r="AG97" i="19" s="1"/>
  <c r="D97" i="20" s="1"/>
  <c r="AD97" i="20" s="1"/>
  <c r="D97" i="21" s="1"/>
  <c r="AB97" i="21" s="1"/>
  <c r="D97" i="22" s="1"/>
  <c r="AD97" i="22" s="1"/>
  <c r="D97" i="23" s="1"/>
  <c r="AC97" i="23" s="1"/>
  <c r="D97" i="24" s="1"/>
  <c r="AH97" i="24" s="1"/>
  <c r="AB21" i="1"/>
  <c r="D21" i="2" s="1"/>
  <c r="AG21" i="2" s="1"/>
  <c r="D21" i="3" s="1"/>
  <c r="AE21" i="3" s="1"/>
  <c r="D21" i="4" s="1"/>
  <c r="AH21" i="4" s="1"/>
  <c r="D21" i="5" s="1"/>
  <c r="AB21" i="5" s="1"/>
  <c r="D21" i="18" s="1"/>
  <c r="AI21" i="18" s="1"/>
  <c r="D21" i="19" s="1"/>
  <c r="AG21" i="19" s="1"/>
  <c r="D21" i="20" s="1"/>
  <c r="AD21" i="20" s="1"/>
  <c r="D21" i="21" s="1"/>
  <c r="AB21" i="21" s="1"/>
  <c r="D21" i="22" s="1"/>
  <c r="AD21" i="22" s="1"/>
  <c r="D21" i="23" s="1"/>
  <c r="AC21" i="23" s="1"/>
  <c r="D21" i="24" s="1"/>
  <c r="AH21" i="24" s="1"/>
  <c r="AB12" i="1"/>
  <c r="D12" i="2" s="1"/>
  <c r="AG12" i="2" s="1"/>
  <c r="D12" i="3" s="1"/>
  <c r="AE12" i="3" s="1"/>
  <c r="D12" i="4" s="1"/>
  <c r="AH12" i="4" s="1"/>
  <c r="D12" i="5" s="1"/>
  <c r="AB12" i="5" s="1"/>
  <c r="D12" i="18" s="1"/>
  <c r="AI12" i="18" s="1"/>
  <c r="D12" i="19" s="1"/>
  <c r="AG12" i="19" s="1"/>
  <c r="D12" i="20" s="1"/>
  <c r="AD12" i="20" s="1"/>
  <c r="D12" i="21" s="1"/>
  <c r="AB12" i="21" s="1"/>
  <c r="D12" i="22" s="1"/>
  <c r="AD12" i="22" s="1"/>
  <c r="D12" i="23" s="1"/>
  <c r="AC12" i="23" s="1"/>
  <c r="D12" i="24" s="1"/>
  <c r="AH12" i="24" s="1"/>
  <c r="AB76" i="1"/>
  <c r="D76" i="2" s="1"/>
  <c r="AG76" i="2" s="1"/>
  <c r="D76" i="3" s="1"/>
  <c r="AE76" i="3" s="1"/>
  <c r="D76" i="4" s="1"/>
  <c r="AH76" i="4" s="1"/>
  <c r="D76" i="5" s="1"/>
  <c r="AB76" i="5" s="1"/>
  <c r="D76" i="18" s="1"/>
  <c r="AI76" i="18" s="1"/>
  <c r="D76" i="19" s="1"/>
  <c r="AG76" i="19" s="1"/>
  <c r="D76" i="20" s="1"/>
  <c r="AD76" i="20" s="1"/>
  <c r="D76" i="21" s="1"/>
  <c r="AB76" i="21" s="1"/>
  <c r="D76" i="22" s="1"/>
  <c r="AD76" i="22" s="1"/>
  <c r="D76" i="23" s="1"/>
  <c r="AC76" i="23" s="1"/>
  <c r="D76" i="24" s="1"/>
  <c r="AH76" i="24" s="1"/>
  <c r="AB142" i="1"/>
  <c r="D142" i="2" s="1"/>
  <c r="AG142" i="2" s="1"/>
  <c r="D142" i="3" s="1"/>
  <c r="AE142" i="3" s="1"/>
  <c r="D142" i="4" s="1"/>
  <c r="AH142" i="4" s="1"/>
  <c r="D142" i="5" s="1"/>
  <c r="AB142" i="5" s="1"/>
  <c r="D142" i="18" s="1"/>
  <c r="AI142" i="18" s="1"/>
  <c r="D142" i="19" s="1"/>
  <c r="AG142" i="19" s="1"/>
  <c r="D142" i="20" s="1"/>
  <c r="AD142" i="20" s="1"/>
  <c r="D142" i="21" s="1"/>
  <c r="AB142" i="21" s="1"/>
  <c r="D142" i="22" s="1"/>
  <c r="AD142" i="22" s="1"/>
  <c r="D142" i="23" s="1"/>
  <c r="AC142" i="23" s="1"/>
  <c r="D142" i="24" s="1"/>
  <c r="AH142" i="24" s="1"/>
  <c r="AB53" i="1"/>
  <c r="D53" i="2" s="1"/>
  <c r="AG53" i="2" s="1"/>
  <c r="D53" i="3" s="1"/>
  <c r="AE53" i="3" s="1"/>
  <c r="D53" i="4" s="1"/>
  <c r="AH53" i="4" s="1"/>
  <c r="D53" i="5" s="1"/>
  <c r="AB53" i="5" s="1"/>
  <c r="D53" i="18" s="1"/>
  <c r="AI53" i="18" s="1"/>
  <c r="D53" i="19" s="1"/>
  <c r="AG53" i="19" s="1"/>
  <c r="D53" i="20" s="1"/>
  <c r="AD53" i="20" s="1"/>
  <c r="D53" i="21" s="1"/>
  <c r="AB53" i="21" s="1"/>
  <c r="D53" i="22" s="1"/>
  <c r="AD53" i="22" s="1"/>
  <c r="D53" i="23" s="1"/>
  <c r="AC53" i="23" s="1"/>
  <c r="D53" i="24" s="1"/>
  <c r="AH53" i="24" s="1"/>
  <c r="AB144" i="1"/>
  <c r="D144" i="2" s="1"/>
  <c r="AG144" i="2" s="1"/>
  <c r="D144" i="3" s="1"/>
  <c r="AE144" i="3" s="1"/>
  <c r="D144" i="4" s="1"/>
  <c r="AH144" i="4" s="1"/>
  <c r="D144" i="5" s="1"/>
  <c r="AB144" i="5" s="1"/>
  <c r="D144" i="18" s="1"/>
  <c r="AI144" i="18" s="1"/>
  <c r="D144" i="19" s="1"/>
  <c r="AG144" i="19" s="1"/>
  <c r="D144" i="20" s="1"/>
  <c r="AD144" i="20" s="1"/>
  <c r="D144" i="21" s="1"/>
  <c r="AB144" i="21" s="1"/>
  <c r="D144" i="22" s="1"/>
  <c r="AD144" i="22" s="1"/>
  <c r="D144" i="23" s="1"/>
  <c r="AC144" i="23" s="1"/>
  <c r="D144" i="24" s="1"/>
  <c r="AH144" i="24" s="1"/>
  <c r="AB63" i="1"/>
  <c r="D63" i="2" s="1"/>
  <c r="AG63" i="2" s="1"/>
  <c r="D63" i="3" s="1"/>
  <c r="AE63" i="3" s="1"/>
  <c r="D63" i="4" s="1"/>
  <c r="AH63" i="4" s="1"/>
  <c r="D63" i="5" s="1"/>
  <c r="AB63" i="5" s="1"/>
  <c r="D63" i="18" s="1"/>
  <c r="AI63" i="18" s="1"/>
  <c r="D63" i="19" s="1"/>
  <c r="AG63" i="19" s="1"/>
  <c r="D63" i="20" s="1"/>
  <c r="AD63" i="20" s="1"/>
  <c r="D63" i="21" s="1"/>
  <c r="AB63" i="21" s="1"/>
  <c r="D63" i="22" s="1"/>
  <c r="AD63" i="22" s="1"/>
  <c r="D63" i="23" s="1"/>
  <c r="AC63" i="23" s="1"/>
  <c r="D63" i="24" s="1"/>
  <c r="AH63" i="24" s="1"/>
  <c r="AB143" i="1"/>
  <c r="D143" i="2" s="1"/>
  <c r="AG143" i="2" s="1"/>
  <c r="D143" i="3" s="1"/>
  <c r="AE143" i="3" s="1"/>
  <c r="D143" i="4" s="1"/>
  <c r="AH143" i="4" s="1"/>
  <c r="D143" i="5" s="1"/>
  <c r="AB143" i="5" s="1"/>
  <c r="D143" i="18" s="1"/>
  <c r="AI143" i="18" s="1"/>
  <c r="D143" i="19" s="1"/>
  <c r="AG143" i="19" s="1"/>
  <c r="D143" i="20" s="1"/>
  <c r="AD143" i="20" s="1"/>
  <c r="D143" i="21" s="1"/>
  <c r="AB143" i="21" s="1"/>
  <c r="D143" i="22" s="1"/>
  <c r="AD143" i="22" s="1"/>
  <c r="D143" i="23" s="1"/>
  <c r="AC143" i="23" s="1"/>
  <c r="D143" i="24" s="1"/>
  <c r="AH143" i="24" s="1"/>
  <c r="AB54" i="1"/>
  <c r="D54" i="2" s="1"/>
  <c r="AG54" i="2" s="1"/>
  <c r="D54" i="3" s="1"/>
  <c r="AE54" i="3" s="1"/>
  <c r="D54" i="4" s="1"/>
  <c r="AH54" i="4" s="1"/>
  <c r="D54" i="5" s="1"/>
  <c r="AB54" i="5" s="1"/>
  <c r="D54" i="18" s="1"/>
  <c r="AI54" i="18" s="1"/>
  <c r="D54" i="19" s="1"/>
  <c r="AG54" i="19" s="1"/>
  <c r="D54" i="20" s="1"/>
  <c r="AD54" i="20" s="1"/>
  <c r="D54" i="21" s="1"/>
  <c r="AB54" i="21" s="1"/>
  <c r="D54" i="22" s="1"/>
  <c r="AD54" i="22" s="1"/>
  <c r="D54" i="23" s="1"/>
  <c r="AC54" i="23" s="1"/>
  <c r="D54" i="24" s="1"/>
  <c r="AH54" i="24" s="1"/>
  <c r="AB73" i="1"/>
  <c r="D73" i="2" s="1"/>
  <c r="AG73" i="2" s="1"/>
  <c r="D73" i="3" s="1"/>
  <c r="AE73" i="3" s="1"/>
  <c r="D73" i="4" s="1"/>
  <c r="AH73" i="4" s="1"/>
  <c r="D73" i="5" s="1"/>
  <c r="AB73" i="5" s="1"/>
  <c r="D73" i="18" s="1"/>
  <c r="AI73" i="18" s="1"/>
  <c r="D73" i="19" s="1"/>
  <c r="AG73" i="19" s="1"/>
  <c r="D73" i="20" s="1"/>
  <c r="AD73" i="20" s="1"/>
  <c r="D73" i="21" s="1"/>
  <c r="AB73" i="21" s="1"/>
  <c r="D73" i="22" s="1"/>
  <c r="AD73" i="22" s="1"/>
  <c r="D73" i="23" s="1"/>
  <c r="AC73" i="23" s="1"/>
  <c r="D73" i="24" s="1"/>
  <c r="AH73" i="24" s="1"/>
  <c r="AB146" i="1"/>
  <c r="D146" i="2" s="1"/>
  <c r="AG146" i="2" s="1"/>
  <c r="D146" i="3" s="1"/>
  <c r="AE146" i="3" s="1"/>
  <c r="D146" i="4" s="1"/>
  <c r="AH146" i="4" s="1"/>
  <c r="D146" i="5" s="1"/>
  <c r="AB146" i="5" s="1"/>
  <c r="D146" i="18" s="1"/>
  <c r="AI146" i="18" s="1"/>
  <c r="D146" i="19" s="1"/>
  <c r="AG146" i="19" s="1"/>
  <c r="D146" i="20" s="1"/>
  <c r="AD146" i="20" s="1"/>
  <c r="D146" i="21" s="1"/>
  <c r="AB146" i="21" s="1"/>
  <c r="D146" i="22" s="1"/>
  <c r="AD146" i="22" s="1"/>
  <c r="D146" i="23" s="1"/>
  <c r="AC146" i="23" s="1"/>
  <c r="D146" i="24" s="1"/>
  <c r="AH146" i="24" s="1"/>
  <c r="AB98" i="1"/>
  <c r="D98" i="2" s="1"/>
  <c r="AG98" i="2" s="1"/>
  <c r="D98" i="3" s="1"/>
  <c r="AE98" i="3" s="1"/>
  <c r="D98" i="4" s="1"/>
  <c r="AH98" i="4" s="1"/>
  <c r="D98" i="5" s="1"/>
  <c r="AB98" i="5" s="1"/>
  <c r="D98" i="18" s="1"/>
  <c r="AI98" i="18" s="1"/>
  <c r="D98" i="19" s="1"/>
  <c r="AG98" i="19" s="1"/>
  <c r="D98" i="20" s="1"/>
  <c r="AD98" i="20" s="1"/>
  <c r="D98" i="21" s="1"/>
  <c r="AB98" i="21" s="1"/>
  <c r="D98" i="22" s="1"/>
  <c r="AD98" i="22" s="1"/>
  <c r="D98" i="23" s="1"/>
  <c r="AC98" i="23" s="1"/>
  <c r="D98" i="24" s="1"/>
  <c r="AH98" i="24" s="1"/>
  <c r="AB61" i="1"/>
  <c r="D61" i="2" s="1"/>
  <c r="AG61" i="2" s="1"/>
  <c r="D61" i="3" s="1"/>
  <c r="AE61" i="3" s="1"/>
  <c r="D61" i="4" s="1"/>
  <c r="AH61" i="4" s="1"/>
  <c r="D61" i="5" s="1"/>
  <c r="AB61" i="5" s="1"/>
  <c r="D61" i="18" s="1"/>
  <c r="AI61" i="18" s="1"/>
  <c r="D61" i="19" s="1"/>
  <c r="AG61" i="19" s="1"/>
  <c r="D61" i="20" s="1"/>
  <c r="AD61" i="20" s="1"/>
  <c r="D61" i="21" s="1"/>
  <c r="AB61" i="21" s="1"/>
  <c r="D61" i="22" s="1"/>
  <c r="AD61" i="22" s="1"/>
  <c r="D61" i="23" s="1"/>
  <c r="AC61" i="23" s="1"/>
  <c r="D61" i="24" s="1"/>
  <c r="AH61" i="24" s="1"/>
  <c r="AB69" i="1"/>
  <c r="D69" i="2" s="1"/>
  <c r="AG69" i="2" s="1"/>
  <c r="D69" i="3" s="1"/>
  <c r="AE69" i="3" s="1"/>
  <c r="D69" i="4" s="1"/>
  <c r="AH69" i="4" s="1"/>
  <c r="D69" i="5" s="1"/>
  <c r="AB69" i="5" s="1"/>
  <c r="D69" i="18" s="1"/>
  <c r="AI69" i="18" s="1"/>
  <c r="D69" i="19" s="1"/>
  <c r="AG69" i="19" s="1"/>
  <c r="D69" i="20" s="1"/>
  <c r="AD69" i="20" s="1"/>
  <c r="D69" i="21" s="1"/>
  <c r="AB69" i="21" s="1"/>
  <c r="D69" i="22" s="1"/>
  <c r="AD69" i="22" s="1"/>
  <c r="D69" i="23" s="1"/>
  <c r="AC69" i="23" s="1"/>
  <c r="D69" i="24" s="1"/>
  <c r="AH69" i="24" s="1"/>
  <c r="AB66" i="1"/>
  <c r="D66" i="2" s="1"/>
  <c r="AG66" i="2" s="1"/>
  <c r="D66" i="3" s="1"/>
  <c r="AE66" i="3" s="1"/>
  <c r="D66" i="4" s="1"/>
  <c r="AH66" i="4" s="1"/>
  <c r="D66" i="5" s="1"/>
  <c r="AB66" i="5" s="1"/>
  <c r="D66" i="18" s="1"/>
  <c r="AI66" i="18" s="1"/>
  <c r="D66" i="19" s="1"/>
  <c r="AG66" i="19" s="1"/>
  <c r="D66" i="20" s="1"/>
  <c r="AD66" i="20" s="1"/>
  <c r="D66" i="21" s="1"/>
  <c r="AB66" i="21" s="1"/>
  <c r="D66" i="22" s="1"/>
  <c r="AD66" i="22" s="1"/>
  <c r="D66" i="23" s="1"/>
  <c r="AC66" i="23" s="1"/>
  <c r="D66" i="24" s="1"/>
  <c r="AH66" i="24" s="1"/>
  <c r="AB10" i="1"/>
  <c r="D10" i="2" s="1"/>
  <c r="AG10" i="2" s="1"/>
  <c r="D10" i="3" s="1"/>
  <c r="AE10" i="3" s="1"/>
  <c r="D10" i="4" s="1"/>
  <c r="AH10" i="4" s="1"/>
  <c r="D10" i="5" s="1"/>
  <c r="AB10" i="5" s="1"/>
  <c r="D10" i="18" s="1"/>
  <c r="AI10" i="18" s="1"/>
  <c r="D10" i="19" s="1"/>
  <c r="AG10" i="19" s="1"/>
  <c r="D10" i="20" s="1"/>
  <c r="AD10" i="20" s="1"/>
  <c r="D10" i="21" s="1"/>
  <c r="AB10" i="21" s="1"/>
  <c r="D10" i="22" s="1"/>
  <c r="AD10" i="22" s="1"/>
  <c r="D10" i="23" s="1"/>
  <c r="AC10" i="23" s="1"/>
  <c r="D10" i="24" s="1"/>
  <c r="AH10" i="24" s="1"/>
  <c r="AB55" i="1"/>
  <c r="D55" i="2" s="1"/>
  <c r="AG55" i="2" s="1"/>
  <c r="D55" i="3" s="1"/>
  <c r="AE55" i="3" s="1"/>
  <c r="D55" i="4" s="1"/>
  <c r="AH55" i="4" s="1"/>
  <c r="D55" i="5" s="1"/>
  <c r="AB55" i="5" s="1"/>
  <c r="D55" i="18" s="1"/>
  <c r="AI55" i="18" s="1"/>
  <c r="D55" i="19" s="1"/>
  <c r="AG55" i="19" s="1"/>
  <c r="D55" i="20" s="1"/>
  <c r="AD55" i="20" s="1"/>
  <c r="D55" i="21" s="1"/>
  <c r="AB55" i="21" s="1"/>
  <c r="D55" i="22" s="1"/>
  <c r="AD55" i="22" s="1"/>
  <c r="D55" i="23" s="1"/>
  <c r="AC55" i="23" s="1"/>
  <c r="D55" i="24" s="1"/>
  <c r="AH55" i="24" s="1"/>
  <c r="AB20" i="1"/>
  <c r="D20" i="2" s="1"/>
  <c r="AG20" i="2" s="1"/>
  <c r="D20" i="3" s="1"/>
  <c r="AE20" i="3" s="1"/>
  <c r="D20" i="4" s="1"/>
  <c r="AH20" i="4" s="1"/>
  <c r="D20" i="5" s="1"/>
  <c r="AB20" i="5" s="1"/>
  <c r="D20" i="18" s="1"/>
  <c r="AI20" i="18" s="1"/>
  <c r="D20" i="19" s="1"/>
  <c r="AG20" i="19" s="1"/>
  <c r="D20" i="20" s="1"/>
  <c r="AD20" i="20" s="1"/>
  <c r="D20" i="21" s="1"/>
  <c r="AB20" i="21" s="1"/>
  <c r="D20" i="22" s="1"/>
  <c r="AD20" i="22" s="1"/>
  <c r="D20" i="23" s="1"/>
  <c r="AC20" i="23" s="1"/>
  <c r="D20" i="24" s="1"/>
  <c r="AH20" i="24" s="1"/>
  <c r="AB84" i="1"/>
  <c r="D84" i="2" s="1"/>
  <c r="AG84" i="2" s="1"/>
  <c r="D84" i="3" s="1"/>
  <c r="AE84" i="3" s="1"/>
  <c r="D84" i="4" s="1"/>
  <c r="AH84" i="4" s="1"/>
  <c r="D84" i="5" s="1"/>
  <c r="AB84" i="5" s="1"/>
  <c r="D84" i="18" s="1"/>
  <c r="AI84" i="18" s="1"/>
  <c r="D84" i="19" s="1"/>
  <c r="AG84" i="19" s="1"/>
  <c r="D84" i="20" s="1"/>
  <c r="AD84" i="20" s="1"/>
  <c r="D84" i="21" s="1"/>
  <c r="AB84" i="21" s="1"/>
  <c r="D84" i="22" s="1"/>
  <c r="AD84" i="22" s="1"/>
  <c r="D84" i="23" s="1"/>
  <c r="AC84" i="23" s="1"/>
  <c r="D84" i="24" s="1"/>
  <c r="AH84" i="24" s="1"/>
  <c r="AB77" i="1"/>
  <c r="D77" i="2" s="1"/>
  <c r="AG77" i="2" s="1"/>
  <c r="D77" i="3" s="1"/>
  <c r="AE77" i="3" s="1"/>
  <c r="D77" i="4" s="1"/>
  <c r="AH77" i="4" s="1"/>
  <c r="D77" i="5" s="1"/>
  <c r="AB77" i="5" s="1"/>
  <c r="D77" i="18" s="1"/>
  <c r="AI77" i="18" s="1"/>
  <c r="D77" i="19" s="1"/>
  <c r="AG77" i="19" s="1"/>
  <c r="D77" i="20" s="1"/>
  <c r="AD77" i="20" s="1"/>
  <c r="D77" i="21" s="1"/>
  <c r="AB77" i="21" s="1"/>
  <c r="D77" i="22" s="1"/>
  <c r="AD77" i="22" s="1"/>
  <c r="D77" i="23" s="1"/>
  <c r="AC77" i="23" s="1"/>
  <c r="D77" i="24" s="1"/>
  <c r="AH77" i="24" s="1"/>
  <c r="AB111" i="1"/>
  <c r="D111" i="2" s="1"/>
  <c r="AG111" i="2" s="1"/>
  <c r="D111" i="3" s="1"/>
  <c r="AE111" i="3" s="1"/>
  <c r="D111" i="4" s="1"/>
  <c r="AH111" i="4" s="1"/>
  <c r="D111" i="5" s="1"/>
  <c r="AB111" i="5" s="1"/>
  <c r="D111" i="18" s="1"/>
  <c r="AI111" i="18" s="1"/>
  <c r="D111" i="19" s="1"/>
  <c r="AG111" i="19" s="1"/>
  <c r="D111" i="20" s="1"/>
  <c r="AD111" i="20" s="1"/>
  <c r="D111" i="21" s="1"/>
  <c r="AB111" i="21" s="1"/>
  <c r="D111" i="22" s="1"/>
  <c r="AD111" i="22" s="1"/>
  <c r="D111" i="23" s="1"/>
  <c r="AC111" i="23" s="1"/>
  <c r="D111" i="24" s="1"/>
  <c r="AH111" i="24" s="1"/>
  <c r="AB71" i="1"/>
  <c r="D71" i="2" s="1"/>
  <c r="AG71" i="2" s="1"/>
  <c r="D71" i="3" s="1"/>
  <c r="AE71" i="3" s="1"/>
  <c r="D71" i="4" s="1"/>
  <c r="AH71" i="4" s="1"/>
  <c r="D71" i="5" s="1"/>
  <c r="AB71" i="5" s="1"/>
  <c r="D71" i="18" s="1"/>
  <c r="AI71" i="18" s="1"/>
  <c r="D71" i="19" s="1"/>
  <c r="AG71" i="19" s="1"/>
  <c r="D71" i="20" s="1"/>
  <c r="AD71" i="20" s="1"/>
  <c r="D71" i="21" s="1"/>
  <c r="AB71" i="21" s="1"/>
  <c r="D71" i="22" s="1"/>
  <c r="AD71" i="22" s="1"/>
  <c r="D71" i="23" s="1"/>
  <c r="AC71" i="23" s="1"/>
  <c r="D71" i="24" s="1"/>
  <c r="AH71" i="24" s="1"/>
  <c r="AB75" i="1"/>
  <c r="D75" i="2" s="1"/>
  <c r="AG75" i="2" s="1"/>
  <c r="D75" i="3" s="1"/>
  <c r="AE75" i="3" s="1"/>
  <c r="D75" i="4" s="1"/>
  <c r="AH75" i="4" s="1"/>
  <c r="D75" i="5" s="1"/>
  <c r="AB75" i="5" s="1"/>
  <c r="D75" i="18" s="1"/>
  <c r="AI75" i="18" s="1"/>
  <c r="D75" i="19" s="1"/>
  <c r="AG75" i="19" s="1"/>
  <c r="D75" i="20" s="1"/>
  <c r="AD75" i="20" s="1"/>
  <c r="D75" i="21" s="1"/>
  <c r="AB75" i="21" s="1"/>
  <c r="D75" i="22" s="1"/>
  <c r="AD75" i="22" s="1"/>
  <c r="D75" i="23" s="1"/>
  <c r="AC75" i="23" s="1"/>
  <c r="D75" i="24" s="1"/>
  <c r="AH75" i="24" s="1"/>
  <c r="AB14" i="1"/>
  <c r="D14" i="2" s="1"/>
  <c r="AG14" i="2" s="1"/>
  <c r="D14" i="3" s="1"/>
  <c r="AE14" i="3" s="1"/>
  <c r="D14" i="4" s="1"/>
  <c r="AH14" i="4" s="1"/>
  <c r="D14" i="5" s="1"/>
  <c r="AB14" i="5" s="1"/>
  <c r="D14" i="18" s="1"/>
  <c r="AI14" i="18" s="1"/>
  <c r="D14" i="19" s="1"/>
  <c r="AG14" i="19" s="1"/>
  <c r="D14" i="20" s="1"/>
  <c r="AD14" i="20" s="1"/>
  <c r="D14" i="21" s="1"/>
  <c r="AB14" i="21" s="1"/>
  <c r="D14" i="22" s="1"/>
  <c r="AD14" i="22" s="1"/>
  <c r="D14" i="23" s="1"/>
  <c r="AC14" i="23" s="1"/>
  <c r="D14" i="24" s="1"/>
  <c r="AH14" i="24" s="1"/>
  <c r="AB94" i="1"/>
  <c r="D94" i="2" s="1"/>
  <c r="AG94" i="2" s="1"/>
  <c r="D94" i="3" s="1"/>
  <c r="AE94" i="3" s="1"/>
  <c r="D94" i="4" s="1"/>
  <c r="AH94" i="4" s="1"/>
  <c r="D94" i="5" s="1"/>
  <c r="AB94" i="5" s="1"/>
  <c r="D94" i="18" s="1"/>
  <c r="AI94" i="18" s="1"/>
  <c r="D94" i="19" s="1"/>
  <c r="AG94" i="19" s="1"/>
  <c r="D94" i="20" s="1"/>
  <c r="AD94" i="20" s="1"/>
  <c r="D94" i="21" s="1"/>
  <c r="AB94" i="21" s="1"/>
  <c r="D94" i="22" s="1"/>
  <c r="AD94" i="22" s="1"/>
  <c r="D94" i="23" s="1"/>
  <c r="AC94" i="23" s="1"/>
  <c r="D94" i="24" s="1"/>
  <c r="AH94" i="24" s="1"/>
  <c r="AB17" i="1"/>
  <c r="D17" i="2" s="1"/>
  <c r="AG17" i="2" s="1"/>
  <c r="D17" i="3" s="1"/>
  <c r="AE17" i="3" s="1"/>
  <c r="D17" i="4" s="1"/>
  <c r="AH17" i="4" s="1"/>
  <c r="D17" i="5" s="1"/>
  <c r="AB17" i="5" s="1"/>
  <c r="D17" i="18" s="1"/>
  <c r="AI17" i="18" s="1"/>
  <c r="D17" i="19" s="1"/>
  <c r="AG17" i="19" s="1"/>
  <c r="D17" i="20" s="1"/>
  <c r="AD17" i="20" s="1"/>
  <c r="D17" i="21" s="1"/>
  <c r="AB17" i="21" s="1"/>
  <c r="D17" i="22" s="1"/>
  <c r="AD17" i="22" s="1"/>
  <c r="D17" i="23" s="1"/>
  <c r="AC17" i="23" s="1"/>
  <c r="D17" i="24" s="1"/>
  <c r="AH17" i="24" s="1"/>
  <c r="AB81" i="1"/>
  <c r="D81" i="2" s="1"/>
  <c r="AG81" i="2" s="1"/>
  <c r="D81" i="3" s="1"/>
  <c r="AE81" i="3" s="1"/>
  <c r="D81" i="4" s="1"/>
  <c r="AH81" i="4" s="1"/>
  <c r="D81" i="5" s="1"/>
  <c r="AB81" i="5" s="1"/>
  <c r="D81" i="18" s="1"/>
  <c r="AI81" i="18" s="1"/>
  <c r="D81" i="19" s="1"/>
  <c r="AG81" i="19" s="1"/>
  <c r="D81" i="20" s="1"/>
  <c r="AD81" i="20" s="1"/>
  <c r="D81" i="21" s="1"/>
  <c r="AB81" i="21" s="1"/>
  <c r="D81" i="22" s="1"/>
  <c r="AD81" i="22" s="1"/>
  <c r="D81" i="23" s="1"/>
  <c r="AC81" i="23" s="1"/>
  <c r="D81" i="24" s="1"/>
  <c r="AH81" i="24" s="1"/>
  <c r="AB18" i="1"/>
  <c r="D18" i="2" s="1"/>
  <c r="AG18" i="2" s="1"/>
  <c r="D18" i="3" s="1"/>
  <c r="AE18" i="3" s="1"/>
  <c r="D18" i="4" s="1"/>
  <c r="AH18" i="4" s="1"/>
  <c r="D18" i="5" s="1"/>
  <c r="AB18" i="5" s="1"/>
  <c r="D18" i="18" s="1"/>
  <c r="AI18" i="18" s="1"/>
  <c r="D18" i="19" s="1"/>
  <c r="AG18" i="19" s="1"/>
  <c r="D18" i="20" s="1"/>
  <c r="AD18" i="20" s="1"/>
  <c r="D18" i="21" s="1"/>
  <c r="AB18" i="21" s="1"/>
  <c r="D18" i="22" s="1"/>
  <c r="AD18" i="22" s="1"/>
  <c r="D18" i="23" s="1"/>
  <c r="AC18" i="23" s="1"/>
  <c r="D18" i="24" s="1"/>
  <c r="AH18" i="24" s="1"/>
  <c r="AB106" i="1"/>
  <c r="D106" i="2" s="1"/>
  <c r="AG106" i="2" s="1"/>
  <c r="D106" i="3" s="1"/>
  <c r="AE106" i="3" s="1"/>
  <c r="D106" i="4" s="1"/>
  <c r="AH106" i="4" s="1"/>
  <c r="D106" i="5" s="1"/>
  <c r="AB106" i="5" s="1"/>
  <c r="D106" i="18" s="1"/>
  <c r="AI106" i="18" s="1"/>
  <c r="D106" i="19" s="1"/>
  <c r="AG106" i="19" s="1"/>
  <c r="D106" i="20" s="1"/>
  <c r="AD106" i="20" s="1"/>
  <c r="D106" i="21" s="1"/>
  <c r="AB106" i="21" s="1"/>
  <c r="D106" i="22" s="1"/>
  <c r="AD106" i="22" s="1"/>
  <c r="D106" i="23" s="1"/>
  <c r="AC106" i="23" s="1"/>
  <c r="D106" i="24" s="1"/>
  <c r="AH106" i="24" s="1"/>
  <c r="AB52" i="1"/>
  <c r="D52" i="2" s="1"/>
  <c r="AG52" i="2" s="1"/>
  <c r="D52" i="3" s="1"/>
  <c r="AE52" i="3" s="1"/>
  <c r="D52" i="4" s="1"/>
  <c r="AH52" i="4" s="1"/>
  <c r="D52" i="5" s="1"/>
  <c r="AB52" i="5" s="1"/>
  <c r="D52" i="18" s="1"/>
  <c r="AI52" i="18" s="1"/>
  <c r="D52" i="19" s="1"/>
  <c r="AG52" i="19" s="1"/>
  <c r="D52" i="20" s="1"/>
  <c r="AD52" i="20" s="1"/>
  <c r="D52" i="21" s="1"/>
  <c r="AB52" i="21" s="1"/>
  <c r="D52" i="22" s="1"/>
  <c r="AD52" i="22" s="1"/>
  <c r="D52" i="23" s="1"/>
  <c r="AC52" i="23" s="1"/>
  <c r="D52" i="24" s="1"/>
  <c r="AH52" i="24" s="1"/>
  <c r="AB116" i="1"/>
  <c r="D116" i="2" s="1"/>
  <c r="AG116" i="2" s="1"/>
  <c r="D116" i="3" s="1"/>
  <c r="AE116" i="3" s="1"/>
  <c r="D116" i="4" s="1"/>
  <c r="AH116" i="4" s="1"/>
  <c r="D116" i="5" s="1"/>
  <c r="AB116" i="5" s="1"/>
  <c r="D116" i="18" s="1"/>
  <c r="AI116" i="18" s="1"/>
  <c r="D116" i="19" s="1"/>
  <c r="AG116" i="19" s="1"/>
  <c r="D116" i="20" s="1"/>
  <c r="AD116" i="20" s="1"/>
  <c r="D116" i="21" s="1"/>
  <c r="AB116" i="21" s="1"/>
  <c r="D116" i="22" s="1"/>
  <c r="AD116" i="22" s="1"/>
  <c r="D116" i="23" s="1"/>
  <c r="AC116" i="23" s="1"/>
  <c r="D116" i="24" s="1"/>
  <c r="AH116" i="24" s="1"/>
  <c r="AB13" i="1"/>
  <c r="D13" i="2" s="1"/>
  <c r="AG13" i="2" s="1"/>
  <c r="D13" i="3" s="1"/>
  <c r="AE13" i="3" s="1"/>
  <c r="D13" i="4" s="1"/>
  <c r="AH13" i="4" s="1"/>
  <c r="D13" i="5" s="1"/>
  <c r="AB13" i="5" s="1"/>
  <c r="D13" i="18" s="1"/>
  <c r="AI13" i="18" s="1"/>
  <c r="D13" i="19" s="1"/>
  <c r="AG13" i="19" s="1"/>
  <c r="D13" i="20" s="1"/>
  <c r="AD13" i="20" s="1"/>
  <c r="D13" i="21" s="1"/>
  <c r="AB13" i="21" s="1"/>
  <c r="D13" i="22" s="1"/>
  <c r="AD13" i="22" s="1"/>
  <c r="D13" i="23" s="1"/>
  <c r="AC13" i="23" s="1"/>
  <c r="D13" i="24" s="1"/>
  <c r="AH13" i="24" s="1"/>
  <c r="AB117" i="1"/>
  <c r="D117" i="2" s="1"/>
  <c r="AG117" i="2" s="1"/>
  <c r="D117" i="3" s="1"/>
  <c r="AE117" i="3" s="1"/>
  <c r="D117" i="4" s="1"/>
  <c r="AH117" i="4" s="1"/>
  <c r="D117" i="5" s="1"/>
  <c r="AB117" i="5" s="1"/>
  <c r="D117" i="18" s="1"/>
  <c r="AI117" i="18" s="1"/>
  <c r="D117" i="19" s="1"/>
  <c r="AG117" i="19" s="1"/>
  <c r="D117" i="20" s="1"/>
  <c r="AD117" i="20" s="1"/>
  <c r="D117" i="21" s="1"/>
  <c r="AB117" i="21" s="1"/>
  <c r="D117" i="22" s="1"/>
  <c r="AD117" i="22" s="1"/>
  <c r="D117" i="23" s="1"/>
  <c r="AC117" i="23" s="1"/>
  <c r="D117" i="24" s="1"/>
  <c r="AH117" i="24" s="1"/>
  <c r="AB31" i="1"/>
  <c r="D31" i="2" s="1"/>
  <c r="AG31" i="2" s="1"/>
  <c r="D31" i="3" s="1"/>
  <c r="AE31" i="3" s="1"/>
  <c r="D31" i="4" s="1"/>
  <c r="AH31" i="4" s="1"/>
  <c r="D31" i="5" s="1"/>
  <c r="AB31" i="5" s="1"/>
  <c r="D31" i="18" s="1"/>
  <c r="AI31" i="18" s="1"/>
  <c r="D31" i="19" s="1"/>
  <c r="AG31" i="19" s="1"/>
  <c r="D31" i="20" s="1"/>
  <c r="AD31" i="20" s="1"/>
  <c r="D31" i="21" s="1"/>
  <c r="AB31" i="21" s="1"/>
  <c r="D31" i="22" s="1"/>
  <c r="AD31" i="22" s="1"/>
  <c r="D31" i="23" s="1"/>
  <c r="AC31" i="23" s="1"/>
  <c r="D31" i="24" s="1"/>
  <c r="AH31" i="24" s="1"/>
  <c r="AB127" i="1"/>
  <c r="D127" i="2" s="1"/>
  <c r="AG127" i="2" s="1"/>
  <c r="D127" i="3" s="1"/>
  <c r="AE127" i="3" s="1"/>
  <c r="D127" i="4" s="1"/>
  <c r="AH127" i="4" s="1"/>
  <c r="D127" i="5" s="1"/>
  <c r="AB127" i="5" s="1"/>
  <c r="D127" i="18" s="1"/>
  <c r="AI127" i="18" s="1"/>
  <c r="D127" i="19" s="1"/>
  <c r="AG127" i="19" s="1"/>
  <c r="D127" i="20" s="1"/>
  <c r="AD127" i="20" s="1"/>
  <c r="D127" i="21" s="1"/>
  <c r="AB127" i="21" s="1"/>
  <c r="D127" i="22" s="1"/>
  <c r="AD127" i="22" s="1"/>
  <c r="D127" i="23" s="1"/>
  <c r="AC127" i="23" s="1"/>
  <c r="D127" i="24" s="1"/>
  <c r="AH127" i="24" s="1"/>
  <c r="AB86" i="1"/>
  <c r="D86" i="2" s="1"/>
  <c r="AG86" i="2" s="1"/>
  <c r="D86" i="3" s="1"/>
  <c r="AE86" i="3" s="1"/>
  <c r="D86" i="4" s="1"/>
  <c r="AH86" i="4" s="1"/>
  <c r="D86" i="5" s="1"/>
  <c r="AB86" i="5" s="1"/>
  <c r="D86" i="18" s="1"/>
  <c r="AI86" i="18" s="1"/>
  <c r="D86" i="19" s="1"/>
  <c r="AG86" i="19" s="1"/>
  <c r="D86" i="20" s="1"/>
  <c r="AD86" i="20" s="1"/>
  <c r="D86" i="21" s="1"/>
  <c r="AB86" i="21" s="1"/>
  <c r="D86" i="22" s="1"/>
  <c r="AD86" i="22" s="1"/>
  <c r="D86" i="23" s="1"/>
  <c r="AC86" i="23" s="1"/>
  <c r="D86" i="24" s="1"/>
  <c r="AH86" i="24" s="1"/>
  <c r="AB102" i="1"/>
  <c r="D102" i="2" s="1"/>
  <c r="AG102" i="2" s="1"/>
  <c r="D102" i="3" s="1"/>
  <c r="AE102" i="3" s="1"/>
  <c r="D102" i="4" s="1"/>
  <c r="AH102" i="4" s="1"/>
  <c r="D102" i="5" s="1"/>
  <c r="AB102" i="5" s="1"/>
  <c r="D102" i="18" s="1"/>
  <c r="AI102" i="18" s="1"/>
  <c r="D102" i="19" s="1"/>
  <c r="AG102" i="19" s="1"/>
  <c r="D102" i="20" s="1"/>
  <c r="AD102" i="20" s="1"/>
  <c r="D102" i="21" s="1"/>
  <c r="AB102" i="21" s="1"/>
  <c r="D102" i="22" s="1"/>
  <c r="AD102" i="22" s="1"/>
  <c r="D102" i="23" s="1"/>
  <c r="AC102" i="23" s="1"/>
  <c r="D102" i="24" s="1"/>
  <c r="AH102" i="24" s="1"/>
  <c r="AB121" i="1"/>
  <c r="D121" i="2" s="1"/>
  <c r="AG121" i="2" s="1"/>
  <c r="D121" i="3" s="1"/>
  <c r="AE121" i="3" s="1"/>
  <c r="D121" i="4" s="1"/>
  <c r="AH121" i="4" s="1"/>
  <c r="D121" i="5" s="1"/>
  <c r="AB121" i="5" s="1"/>
  <c r="D121" i="18" s="1"/>
  <c r="AI121" i="18" s="1"/>
  <c r="D121" i="19" s="1"/>
  <c r="AG121" i="19" s="1"/>
  <c r="D121" i="20" s="1"/>
  <c r="AD121" i="20" s="1"/>
  <c r="D121" i="21" s="1"/>
  <c r="AB121" i="21" s="1"/>
  <c r="D121" i="22" s="1"/>
  <c r="AD121" i="22" s="1"/>
  <c r="D121" i="23" s="1"/>
  <c r="AC121" i="23" s="1"/>
  <c r="D121" i="24" s="1"/>
  <c r="AH121" i="24" s="1"/>
  <c r="AB141" i="1"/>
  <c r="D141" i="2" s="1"/>
  <c r="AG141" i="2" s="1"/>
  <c r="D141" i="3" s="1"/>
  <c r="AE141" i="3" s="1"/>
  <c r="D141" i="4" s="1"/>
  <c r="AH141" i="4" s="1"/>
  <c r="D141" i="5" s="1"/>
  <c r="AB141" i="5" s="1"/>
  <c r="D141" i="18" s="1"/>
  <c r="AI141" i="18" s="1"/>
  <c r="D141" i="19" s="1"/>
  <c r="AG141" i="19" s="1"/>
  <c r="D141" i="20" s="1"/>
  <c r="AD141" i="20" s="1"/>
  <c r="D141" i="21" s="1"/>
  <c r="AB141" i="21" s="1"/>
  <c r="D141" i="22" s="1"/>
  <c r="AD141" i="22" s="1"/>
  <c r="D141" i="23" s="1"/>
  <c r="AC141" i="23" s="1"/>
  <c r="D141" i="24" s="1"/>
  <c r="AH141" i="24" s="1"/>
  <c r="AB79" i="1"/>
  <c r="D79" i="2" s="1"/>
  <c r="AG79" i="2" s="1"/>
  <c r="D79" i="3" s="1"/>
  <c r="AE79" i="3" s="1"/>
  <c r="D79" i="4" s="1"/>
  <c r="AH79" i="4" s="1"/>
  <c r="D79" i="5" s="1"/>
  <c r="AB79" i="5" s="1"/>
  <c r="D79" i="18" s="1"/>
  <c r="AI79" i="18" s="1"/>
  <c r="D79" i="19" s="1"/>
  <c r="AG79" i="19" s="1"/>
  <c r="D79" i="20" s="1"/>
  <c r="AD79" i="20" s="1"/>
  <c r="D79" i="21" s="1"/>
  <c r="AB79" i="21" s="1"/>
  <c r="D79" i="22" s="1"/>
  <c r="AD79" i="22" s="1"/>
  <c r="D79" i="23" s="1"/>
  <c r="AC79" i="23" s="1"/>
  <c r="D79" i="24" s="1"/>
  <c r="AH79" i="24" s="1"/>
  <c r="AB50" i="1"/>
  <c r="D50" i="2" s="1"/>
  <c r="AG50" i="2" s="1"/>
  <c r="D50" i="3" s="1"/>
  <c r="AE50" i="3" s="1"/>
  <c r="D50" i="4" s="1"/>
  <c r="AH50" i="4" s="1"/>
  <c r="D50" i="5" s="1"/>
  <c r="AB50" i="5" s="1"/>
  <c r="D50" i="18" s="1"/>
  <c r="AI50" i="18" s="1"/>
  <c r="D50" i="19" s="1"/>
  <c r="AG50" i="19" s="1"/>
  <c r="D50" i="20" s="1"/>
  <c r="AD50" i="20" s="1"/>
  <c r="D50" i="21" s="1"/>
  <c r="AB50" i="21" s="1"/>
  <c r="D50" i="22" s="1"/>
  <c r="AD50" i="22" s="1"/>
  <c r="D50" i="23" s="1"/>
  <c r="AC50" i="23" s="1"/>
  <c r="D50" i="24" s="1"/>
  <c r="AH50" i="24" s="1"/>
  <c r="AB28" i="1"/>
  <c r="D28" i="2" s="1"/>
  <c r="AG28" i="2" s="1"/>
  <c r="D28" i="3" s="1"/>
  <c r="AE28" i="3" s="1"/>
  <c r="D28" i="4" s="1"/>
  <c r="AH28" i="4" s="1"/>
  <c r="D28" i="5" s="1"/>
  <c r="AB28" i="5" s="1"/>
  <c r="D28" i="18" s="1"/>
  <c r="AI28" i="18" s="1"/>
  <c r="D28" i="19" s="1"/>
  <c r="AG28" i="19" s="1"/>
  <c r="D28" i="20" s="1"/>
  <c r="AD28" i="20" s="1"/>
  <c r="D28" i="21" s="1"/>
  <c r="AB28" i="21" s="1"/>
  <c r="D28" i="22" s="1"/>
  <c r="AD28" i="22" s="1"/>
  <c r="D28" i="23" s="1"/>
  <c r="AC28" i="23" s="1"/>
  <c r="D28" i="24" s="1"/>
  <c r="AH28" i="24" s="1"/>
  <c r="AB92" i="1"/>
  <c r="D92" i="2" s="1"/>
  <c r="AG92" i="2" s="1"/>
  <c r="D92" i="3" s="1"/>
  <c r="AE92" i="3" s="1"/>
  <c r="D92" i="4" s="1"/>
  <c r="AH92" i="4" s="1"/>
  <c r="D92" i="5" s="1"/>
  <c r="AB92" i="5" s="1"/>
  <c r="D92" i="18" s="1"/>
  <c r="AI92" i="18" s="1"/>
  <c r="D92" i="19" s="1"/>
  <c r="AG92" i="19" s="1"/>
  <c r="D92" i="20" s="1"/>
  <c r="AD92" i="20" s="1"/>
  <c r="D92" i="21" s="1"/>
  <c r="AB92" i="21" s="1"/>
  <c r="D92" i="22" s="1"/>
  <c r="AD92" i="22" s="1"/>
  <c r="D92" i="23" s="1"/>
  <c r="AC92" i="23" s="1"/>
  <c r="D92" i="24" s="1"/>
  <c r="AH92" i="24" s="1"/>
  <c r="AB93" i="1"/>
  <c r="D93" i="2" s="1"/>
  <c r="AG93" i="2" s="1"/>
  <c r="D93" i="3" s="1"/>
  <c r="AE93" i="3" s="1"/>
  <c r="D93" i="4" s="1"/>
  <c r="AH93" i="4" s="1"/>
  <c r="D93" i="5" s="1"/>
  <c r="AB93" i="5" s="1"/>
  <c r="D93" i="18" s="1"/>
  <c r="AI93" i="18" s="1"/>
  <c r="D93" i="19" s="1"/>
  <c r="AG93" i="19" s="1"/>
  <c r="D93" i="20" s="1"/>
  <c r="AD93" i="20" s="1"/>
  <c r="D93" i="21" s="1"/>
  <c r="AB93" i="21" s="1"/>
  <c r="D93" i="22" s="1"/>
  <c r="AD93" i="22" s="1"/>
  <c r="D93" i="23" s="1"/>
  <c r="AC93" i="23" s="1"/>
  <c r="D93" i="24" s="1"/>
  <c r="AH93" i="24" s="1"/>
  <c r="AB135" i="1"/>
  <c r="D135" i="2" s="1"/>
  <c r="AG135" i="2" s="1"/>
  <c r="D135" i="3" s="1"/>
  <c r="AE135" i="3" s="1"/>
  <c r="D135" i="4" s="1"/>
  <c r="AH135" i="4" s="1"/>
  <c r="D135" i="5" s="1"/>
  <c r="AB135" i="5" s="1"/>
  <c r="D135" i="18" s="1"/>
  <c r="AI135" i="18" s="1"/>
  <c r="D135" i="19" s="1"/>
  <c r="AG135" i="19" s="1"/>
  <c r="D135" i="20" s="1"/>
  <c r="AD135" i="20" s="1"/>
  <c r="D135" i="21" s="1"/>
  <c r="AB135" i="21" s="1"/>
  <c r="D135" i="22" s="1"/>
  <c r="AD135" i="22" s="1"/>
  <c r="D135" i="23" s="1"/>
  <c r="AC135" i="23" s="1"/>
  <c r="D135" i="24" s="1"/>
  <c r="AH135" i="24" s="1"/>
  <c r="AB87" i="1"/>
  <c r="D87" i="2" s="1"/>
  <c r="AG87" i="2" s="1"/>
  <c r="D87" i="3" s="1"/>
  <c r="AE87" i="3" s="1"/>
  <c r="D87" i="4" s="1"/>
  <c r="AH87" i="4" s="1"/>
  <c r="D87" i="5" s="1"/>
  <c r="AB87" i="5" s="1"/>
  <c r="D87" i="18" s="1"/>
  <c r="AI87" i="18" s="1"/>
  <c r="D87" i="19" s="1"/>
  <c r="AG87" i="19" s="1"/>
  <c r="D87" i="20" s="1"/>
  <c r="AD87" i="20" s="1"/>
  <c r="D87" i="21" s="1"/>
  <c r="AB87" i="21" s="1"/>
  <c r="D87" i="22" s="1"/>
  <c r="AD87" i="22" s="1"/>
  <c r="D87" i="23" s="1"/>
  <c r="AC87" i="23" s="1"/>
  <c r="D87" i="24" s="1"/>
  <c r="AH87" i="24" s="1"/>
  <c r="AB22" i="1"/>
  <c r="D22" i="2" s="1"/>
  <c r="AG22" i="2" s="1"/>
  <c r="D22" i="3" s="1"/>
  <c r="AE22" i="3" s="1"/>
  <c r="D22" i="4" s="1"/>
  <c r="AH22" i="4" s="1"/>
  <c r="D22" i="5" s="1"/>
  <c r="AB22" i="5" s="1"/>
  <c r="D22" i="18" s="1"/>
  <c r="AI22" i="18" s="1"/>
  <c r="D22" i="19" s="1"/>
  <c r="AG22" i="19" s="1"/>
  <c r="D22" i="20" s="1"/>
  <c r="AD22" i="20" s="1"/>
  <c r="D22" i="21" s="1"/>
  <c r="AB22" i="21" s="1"/>
  <c r="D22" i="22" s="1"/>
  <c r="AD22" i="22" s="1"/>
  <c r="D22" i="23" s="1"/>
  <c r="AC22" i="23" s="1"/>
  <c r="D22" i="24" s="1"/>
  <c r="AH22" i="24" s="1"/>
  <c r="AB38" i="1"/>
  <c r="D38" i="2" s="1"/>
  <c r="AG38" i="2" s="1"/>
  <c r="D38" i="3" s="1"/>
  <c r="AE38" i="3" s="1"/>
  <c r="D38" i="4" s="1"/>
  <c r="AH38" i="4" s="1"/>
  <c r="D38" i="5" s="1"/>
  <c r="AB38" i="5" s="1"/>
  <c r="D38" i="18" s="1"/>
  <c r="AI38" i="18" s="1"/>
  <c r="D38" i="19" s="1"/>
  <c r="AG38" i="19" s="1"/>
  <c r="D38" i="20" s="1"/>
  <c r="AD38" i="20" s="1"/>
  <c r="D38" i="21" s="1"/>
  <c r="AB38" i="21" s="1"/>
  <c r="D38" i="22" s="1"/>
  <c r="AD38" i="22" s="1"/>
  <c r="D38" i="23" s="1"/>
  <c r="AC38" i="23" s="1"/>
  <c r="D38" i="24" s="1"/>
  <c r="AH38" i="24" s="1"/>
  <c r="AB134" i="1"/>
  <c r="D134" i="2" s="1"/>
  <c r="AG134" i="2" s="1"/>
  <c r="D134" i="3" s="1"/>
  <c r="AE134" i="3" s="1"/>
  <c r="D134" i="4" s="1"/>
  <c r="AH134" i="4" s="1"/>
  <c r="D134" i="5" s="1"/>
  <c r="AB134" i="5" s="1"/>
  <c r="D134" i="18" s="1"/>
  <c r="AI134" i="18" s="1"/>
  <c r="D134" i="19" s="1"/>
  <c r="AG134" i="19" s="1"/>
  <c r="D134" i="20" s="1"/>
  <c r="AD134" i="20" s="1"/>
  <c r="D134" i="21" s="1"/>
  <c r="AB134" i="21" s="1"/>
  <c r="D134" i="22" s="1"/>
  <c r="AD134" i="22" s="1"/>
  <c r="D134" i="23" s="1"/>
  <c r="AC134" i="23" s="1"/>
  <c r="D134" i="24" s="1"/>
  <c r="AH134" i="24" s="1"/>
  <c r="AB25" i="1"/>
  <c r="D25" i="2" s="1"/>
  <c r="AG25" i="2" s="1"/>
  <c r="D25" i="3" s="1"/>
  <c r="AE25" i="3" s="1"/>
  <c r="D25" i="4" s="1"/>
  <c r="AH25" i="4" s="1"/>
  <c r="D25" i="5" s="1"/>
  <c r="AB25" i="5" s="1"/>
  <c r="D25" i="18" s="1"/>
  <c r="AI25" i="18" s="1"/>
  <c r="D25" i="19" s="1"/>
  <c r="AG25" i="19" s="1"/>
  <c r="D25" i="20" s="1"/>
  <c r="AD25" i="20" s="1"/>
  <c r="D25" i="21" s="1"/>
  <c r="AB25" i="21" s="1"/>
  <c r="D25" i="22" s="1"/>
  <c r="AD25" i="22" s="1"/>
  <c r="D25" i="23" s="1"/>
  <c r="AC25" i="23" s="1"/>
  <c r="D25" i="24" s="1"/>
  <c r="AH25" i="24" s="1"/>
  <c r="AB89" i="1"/>
  <c r="D89" i="2" s="1"/>
  <c r="AG89" i="2" s="1"/>
  <c r="D89" i="3" s="1"/>
  <c r="AE89" i="3" s="1"/>
  <c r="D89" i="4" s="1"/>
  <c r="AH89" i="4" s="1"/>
  <c r="D89" i="5" s="1"/>
  <c r="AB89" i="5" s="1"/>
  <c r="D89" i="18" s="1"/>
  <c r="AI89" i="18" s="1"/>
  <c r="D89" i="19" s="1"/>
  <c r="AG89" i="19" s="1"/>
  <c r="D89" i="20" s="1"/>
  <c r="AD89" i="20" s="1"/>
  <c r="D89" i="21" s="1"/>
  <c r="AB89" i="21" s="1"/>
  <c r="D89" i="22" s="1"/>
  <c r="AD89" i="22" s="1"/>
  <c r="D89" i="23" s="1"/>
  <c r="AC89" i="23" s="1"/>
  <c r="D89" i="24" s="1"/>
  <c r="AH89" i="24" s="1"/>
  <c r="AB26" i="1"/>
  <c r="D26" i="2" s="1"/>
  <c r="AG26" i="2" s="1"/>
  <c r="D26" i="3" s="1"/>
  <c r="AE26" i="3" s="1"/>
  <c r="D26" i="4" s="1"/>
  <c r="AH26" i="4" s="1"/>
  <c r="D26" i="5" s="1"/>
  <c r="AB26" i="5" s="1"/>
  <c r="D26" i="18" s="1"/>
  <c r="AI26" i="18" s="1"/>
  <c r="D26" i="19" s="1"/>
  <c r="AG26" i="19" s="1"/>
  <c r="D26" i="20" s="1"/>
  <c r="AD26" i="20" s="1"/>
  <c r="D26" i="21" s="1"/>
  <c r="AB26" i="21" s="1"/>
  <c r="D26" i="22" s="1"/>
  <c r="AD26" i="22" s="1"/>
  <c r="D26" i="23" s="1"/>
  <c r="AC26" i="23" s="1"/>
  <c r="D26" i="24" s="1"/>
  <c r="AH26" i="24" s="1"/>
  <c r="AB114" i="1"/>
  <c r="D114" i="2" s="1"/>
  <c r="AG114" i="2" s="1"/>
  <c r="D114" i="3" s="1"/>
  <c r="AE114" i="3" s="1"/>
  <c r="D114" i="4" s="1"/>
  <c r="AH114" i="4" s="1"/>
  <c r="D114" i="5" s="1"/>
  <c r="AB114" i="5" s="1"/>
  <c r="D114" i="18" s="1"/>
  <c r="AI114" i="18" s="1"/>
  <c r="D114" i="19" s="1"/>
  <c r="AG114" i="19" s="1"/>
  <c r="D114" i="20" s="1"/>
  <c r="AD114" i="20" s="1"/>
  <c r="D114" i="21" s="1"/>
  <c r="AB114" i="21" s="1"/>
  <c r="D114" i="22" s="1"/>
  <c r="AD114" i="22" s="1"/>
  <c r="D114" i="23" s="1"/>
  <c r="AC114" i="23" s="1"/>
  <c r="D114" i="24" s="1"/>
  <c r="AH114" i="24" s="1"/>
  <c r="D139" i="25"/>
  <c r="I139" i="16"/>
  <c r="E14" i="25"/>
  <c r="E64" i="25"/>
  <c r="E52" i="25"/>
  <c r="E84" i="25"/>
  <c r="E117" i="25"/>
  <c r="E63" i="25"/>
  <c r="E80" i="25"/>
  <c r="E21" i="25"/>
  <c r="E43" i="25"/>
  <c r="E75" i="25"/>
  <c r="E47" i="25"/>
  <c r="E139" i="25"/>
  <c r="E148" i="25"/>
  <c r="E102" i="25"/>
  <c r="E31" i="25"/>
  <c r="E34" i="25"/>
  <c r="E110" i="25"/>
  <c r="E87" i="25"/>
  <c r="E32" i="25"/>
  <c r="E124" i="25"/>
  <c r="E143" i="25"/>
  <c r="E119" i="25"/>
  <c r="E96" i="25"/>
  <c r="E78" i="25"/>
  <c r="E126" i="25"/>
  <c r="E107" i="25"/>
  <c r="E136" i="25"/>
  <c r="E17" i="25"/>
  <c r="E60" i="25"/>
  <c r="E101" i="25"/>
  <c r="E18" i="25"/>
  <c r="E8" i="25"/>
  <c r="E48" i="25"/>
  <c r="E12" i="25"/>
  <c r="E25" i="25"/>
  <c r="E86" i="25"/>
  <c r="E125" i="25"/>
  <c r="E49" i="25"/>
  <c r="E142" i="25"/>
  <c r="E71" i="25"/>
  <c r="E70" i="25"/>
  <c r="E95" i="25"/>
  <c r="E115" i="25"/>
  <c r="E13" i="25"/>
  <c r="E45" i="25"/>
  <c r="E109" i="25"/>
  <c r="H104" i="25"/>
  <c r="H105" i="16"/>
  <c r="E27" i="25"/>
  <c r="E128" i="25"/>
  <c r="F10" i="25"/>
  <c r="F26" i="25"/>
  <c r="F42" i="25"/>
  <c r="F58" i="25"/>
  <c r="F74" i="25"/>
  <c r="F122" i="25"/>
  <c r="F21" i="25"/>
  <c r="F37" i="25"/>
  <c r="F53" i="25"/>
  <c r="F69" i="25"/>
  <c r="F85" i="25"/>
  <c r="F101" i="25"/>
  <c r="F117" i="25"/>
  <c r="F133" i="25"/>
  <c r="F143" i="25"/>
  <c r="F16" i="25"/>
  <c r="F32" i="25"/>
  <c r="F48" i="25"/>
  <c r="F64" i="25"/>
  <c r="F80" i="25"/>
  <c r="F96" i="25"/>
  <c r="F112" i="25"/>
  <c r="F128" i="25"/>
  <c r="F145" i="25"/>
  <c r="F27" i="25"/>
  <c r="F47" i="25"/>
  <c r="F63" i="25"/>
  <c r="F95" i="25"/>
  <c r="F111" i="25"/>
  <c r="F127" i="25"/>
  <c r="F144" i="25"/>
  <c r="F14" i="25"/>
  <c r="F30" i="25"/>
  <c r="F46" i="25"/>
  <c r="F62" i="25"/>
  <c r="F78" i="25"/>
  <c r="F94" i="25"/>
  <c r="F110" i="25"/>
  <c r="F126" i="25"/>
  <c r="F9" i="25"/>
  <c r="F25" i="25"/>
  <c r="F41" i="25"/>
  <c r="F57" i="25"/>
  <c r="F89" i="25"/>
  <c r="F147" i="25"/>
  <c r="F52" i="25"/>
  <c r="F68" i="25"/>
  <c r="F84" i="25"/>
  <c r="F100" i="25"/>
  <c r="F116" i="25"/>
  <c r="F132" i="25"/>
  <c r="F15" i="25"/>
  <c r="F31" i="25"/>
  <c r="F51" i="25"/>
  <c r="F67" i="25"/>
  <c r="F83" i="25"/>
  <c r="F99" i="25"/>
  <c r="F115" i="25"/>
  <c r="F148" i="25"/>
  <c r="F18" i="25"/>
  <c r="F34" i="25"/>
  <c r="F50" i="25"/>
  <c r="F66" i="25"/>
  <c r="F82" i="25"/>
  <c r="F98" i="25"/>
  <c r="F130" i="25"/>
  <c r="F13" i="25"/>
  <c r="F29" i="25"/>
  <c r="F45" i="25"/>
  <c r="F77" i="25"/>
  <c r="F109" i="25"/>
  <c r="F125" i="25"/>
  <c r="F142" i="25"/>
  <c r="F8" i="25"/>
  <c r="F56" i="25"/>
  <c r="F72" i="25"/>
  <c r="F88" i="25"/>
  <c r="F104" i="25"/>
  <c r="F120" i="25"/>
  <c r="F136" i="25"/>
  <c r="F19" i="25"/>
  <c r="F39" i="25"/>
  <c r="F55" i="25"/>
  <c r="F71" i="25"/>
  <c r="F87" i="25"/>
  <c r="F119" i="25"/>
  <c r="F135" i="25"/>
  <c r="F35" i="25"/>
  <c r="F22" i="25"/>
  <c r="F38" i="25"/>
  <c r="F54" i="25"/>
  <c r="F70" i="25"/>
  <c r="F86" i="25"/>
  <c r="F102" i="25"/>
  <c r="F118" i="25"/>
  <c r="F134" i="25"/>
  <c r="F17" i="25"/>
  <c r="F33" i="25"/>
  <c r="F49" i="25"/>
  <c r="F65" i="25"/>
  <c r="F81" i="25"/>
  <c r="F97" i="25"/>
  <c r="F113" i="25"/>
  <c r="F129" i="25"/>
  <c r="F146" i="25"/>
  <c r="F12" i="25"/>
  <c r="F28" i="25"/>
  <c r="F44" i="25"/>
  <c r="F60" i="25"/>
  <c r="F76" i="25"/>
  <c r="F92" i="25"/>
  <c r="F108" i="25"/>
  <c r="F124" i="25"/>
  <c r="F141" i="25"/>
  <c r="F23" i="25"/>
  <c r="F43" i="25"/>
  <c r="F59" i="25"/>
  <c r="F75" i="25"/>
  <c r="F91" i="25"/>
  <c r="F107" i="25"/>
  <c r="F123" i="25"/>
  <c r="F140" i="25"/>
  <c r="E77" i="25"/>
  <c r="I55" i="16"/>
  <c r="I28" i="16"/>
  <c r="I44" i="16"/>
  <c r="I76" i="16"/>
  <c r="I92" i="16"/>
  <c r="I108" i="16"/>
  <c r="I141" i="16"/>
  <c r="I113" i="16"/>
  <c r="I146" i="16"/>
  <c r="I59" i="16"/>
  <c r="I91" i="16"/>
  <c r="I123" i="16"/>
  <c r="I66" i="16"/>
  <c r="I85" i="16"/>
  <c r="I133" i="16"/>
  <c r="I50" i="16"/>
  <c r="I130" i="16"/>
  <c r="I145" i="16"/>
  <c r="I41" i="16"/>
  <c r="I89" i="16"/>
  <c r="I30" i="16"/>
  <c r="I46" i="16"/>
  <c r="I62" i="16"/>
  <c r="I94" i="16"/>
  <c r="I51" i="16"/>
  <c r="E4" i="25"/>
  <c r="I19" i="16"/>
  <c r="E66" i="25"/>
  <c r="E104" i="25"/>
  <c r="E97" i="25"/>
  <c r="E28" i="25"/>
  <c r="E118" i="25"/>
  <c r="E146" i="25"/>
  <c r="E72" i="25"/>
  <c r="E74" i="25"/>
  <c r="E62" i="25"/>
  <c r="E15" i="25"/>
  <c r="E57" i="25"/>
  <c r="E130" i="25"/>
  <c r="E67" i="25"/>
  <c r="E30" i="25"/>
  <c r="E46" i="25"/>
  <c r="E92" i="25"/>
  <c r="I35" i="16"/>
  <c r="I104" i="16"/>
  <c r="I67" i="16"/>
  <c r="I23" i="16"/>
  <c r="I16" i="16"/>
  <c r="I88" i="16"/>
  <c r="I83" i="16"/>
  <c r="I74" i="16"/>
  <c r="I144" i="16"/>
  <c r="I37" i="16"/>
  <c r="I26" i="16"/>
  <c r="I58" i="16"/>
  <c r="I122" i="16"/>
  <c r="I127" i="16"/>
  <c r="I15" i="16"/>
  <c r="I10" i="16"/>
  <c r="I68" i="16"/>
  <c r="I100" i="16"/>
  <c r="D100" i="25" s="1"/>
  <c r="I132" i="16"/>
  <c r="I53" i="16"/>
  <c r="I42" i="16"/>
  <c r="I111" i="16"/>
  <c r="I32" i="16"/>
  <c r="I112" i="16"/>
  <c r="I33" i="16"/>
  <c r="I65" i="16"/>
  <c r="I81" i="16"/>
  <c r="I97" i="16"/>
  <c r="I129" i="16"/>
  <c r="I22" i="16"/>
  <c r="I38" i="16"/>
  <c r="I54" i="16"/>
  <c r="I118" i="16"/>
  <c r="I134" i="16"/>
  <c r="I9" i="16"/>
  <c r="I72" i="16"/>
  <c r="I39" i="16"/>
  <c r="I135" i="16"/>
  <c r="I99" i="16"/>
  <c r="I29" i="16"/>
  <c r="I120" i="16"/>
  <c r="I77" i="16"/>
  <c r="I56" i="16"/>
  <c r="E122" i="25"/>
  <c r="E50" i="25"/>
  <c r="E59" i="25"/>
  <c r="E39" i="25"/>
  <c r="E99" i="25"/>
  <c r="E35" i="25"/>
  <c r="I57" i="16"/>
  <c r="I69" i="16"/>
  <c r="E112" i="25"/>
  <c r="E111" i="25"/>
  <c r="E10" i="25"/>
  <c r="E145" i="25"/>
  <c r="E42" i="25"/>
  <c r="E135" i="25"/>
  <c r="E16" i="25"/>
  <c r="E54" i="25"/>
  <c r="E29" i="25"/>
  <c r="E113" i="25"/>
  <c r="E83" i="25"/>
  <c r="E56" i="25"/>
  <c r="E44" i="25"/>
  <c r="E38" i="25"/>
  <c r="E123" i="25"/>
  <c r="E37" i="25"/>
  <c r="E22" i="25"/>
  <c r="E51" i="25"/>
  <c r="E23" i="25"/>
  <c r="E26" i="25"/>
  <c r="E88" i="25"/>
  <c r="E134" i="25"/>
  <c r="E58" i="25"/>
  <c r="E120" i="25"/>
  <c r="E9" i="25"/>
  <c r="E19" i="25"/>
  <c r="E129" i="25"/>
  <c r="E132" i="25"/>
  <c r="E108" i="25"/>
  <c r="E68" i="25"/>
  <c r="E94" i="25"/>
  <c r="E144" i="25"/>
  <c r="E41" i="25"/>
  <c r="E127" i="25"/>
  <c r="E65" i="25"/>
  <c r="E133" i="25"/>
  <c r="E91" i="25"/>
  <c r="E69" i="25"/>
  <c r="E89" i="25"/>
  <c r="E81" i="25"/>
  <c r="E55" i="25"/>
  <c r="E76" i="25"/>
  <c r="E141" i="25"/>
  <c r="E100" i="25"/>
  <c r="I100" i="25" l="1"/>
  <c r="I139" i="25"/>
  <c r="I18" i="16"/>
  <c r="AG7" i="2"/>
  <c r="D7" i="3" s="1"/>
  <c r="AE7" i="3" s="1"/>
  <c r="D7" i="4" s="1"/>
  <c r="AH7" i="4" s="1"/>
  <c r="D7" i="5" s="1"/>
  <c r="I115" i="16"/>
  <c r="I109" i="16"/>
  <c r="I107" i="16"/>
  <c r="I96" i="16"/>
  <c r="I86" i="16"/>
  <c r="I142" i="16"/>
  <c r="I80" i="16"/>
  <c r="I31" i="16"/>
  <c r="I125" i="16"/>
  <c r="I116" i="16"/>
  <c r="I75" i="16"/>
  <c r="I12" i="16"/>
  <c r="I128" i="16"/>
  <c r="I95" i="16"/>
  <c r="I64" i="16"/>
  <c r="I87" i="16"/>
  <c r="I25" i="16"/>
  <c r="I47" i="16"/>
  <c r="I52" i="16"/>
  <c r="I17" i="16"/>
  <c r="I136" i="16"/>
  <c r="I147" i="16"/>
  <c r="I84" i="16"/>
  <c r="I124" i="16"/>
  <c r="I13" i="16"/>
  <c r="I143" i="16"/>
  <c r="I14" i="16"/>
  <c r="I43" i="16"/>
  <c r="I48" i="16"/>
  <c r="I148" i="16"/>
  <c r="I7" i="16"/>
  <c r="I117" i="16"/>
  <c r="I60" i="16"/>
  <c r="I27" i="16"/>
  <c r="I126" i="16"/>
  <c r="I110" i="16"/>
  <c r="I45" i="16"/>
  <c r="I70" i="16"/>
  <c r="I71" i="16"/>
  <c r="I82" i="16"/>
  <c r="I63" i="16"/>
  <c r="I8" i="16"/>
  <c r="I140" i="16"/>
  <c r="I102" i="16"/>
  <c r="I119" i="16"/>
  <c r="I78" i="16"/>
  <c r="I101" i="16"/>
  <c r="I49" i="16"/>
  <c r="I34" i="16"/>
  <c r="I98" i="16"/>
  <c r="I21" i="16"/>
  <c r="H105" i="25"/>
  <c r="D28" i="25"/>
  <c r="I28" i="25" s="1"/>
  <c r="D107" i="25"/>
  <c r="I107" i="25" s="1"/>
  <c r="D92" i="25"/>
  <c r="I92" i="25" s="1"/>
  <c r="D60" i="25"/>
  <c r="I60" i="25" s="1"/>
  <c r="D124" i="25"/>
  <c r="I124" i="25" s="1"/>
  <c r="D55" i="25"/>
  <c r="I55" i="25" s="1"/>
  <c r="D98" i="25"/>
  <c r="D147" i="25"/>
  <c r="D12" i="25"/>
  <c r="I12" i="25" s="1"/>
  <c r="I105" i="16"/>
  <c r="D94" i="25"/>
  <c r="I94" i="25" s="1"/>
  <c r="D30" i="25"/>
  <c r="I30" i="25" s="1"/>
  <c r="D140" i="25"/>
  <c r="F105" i="25"/>
  <c r="D44" i="25"/>
  <c r="I44" i="25" s="1"/>
  <c r="D123" i="25"/>
  <c r="I123" i="25" s="1"/>
  <c r="D59" i="25"/>
  <c r="I59" i="25" s="1"/>
  <c r="D27" i="25"/>
  <c r="I27" i="25" s="1"/>
  <c r="D76" i="25"/>
  <c r="I76" i="25" s="1"/>
  <c r="D126" i="25"/>
  <c r="I126" i="25" s="1"/>
  <c r="D141" i="25"/>
  <c r="I141" i="25" s="1"/>
  <c r="D108" i="25"/>
  <c r="I108" i="25" s="1"/>
  <c r="D91" i="25"/>
  <c r="I91" i="25" s="1"/>
  <c r="D78" i="25"/>
  <c r="I78" i="25" s="1"/>
  <c r="D43" i="25"/>
  <c r="I43" i="25" s="1"/>
  <c r="D46" i="25"/>
  <c r="I46" i="25" s="1"/>
  <c r="D75" i="25"/>
  <c r="I75" i="25" s="1"/>
  <c r="D14" i="25"/>
  <c r="I14" i="25" s="1"/>
  <c r="D143" i="25"/>
  <c r="I143" i="25" s="1"/>
  <c r="D62" i="25"/>
  <c r="I62" i="25" s="1"/>
  <c r="D110" i="25"/>
  <c r="I110" i="25" s="1"/>
  <c r="E7" i="25"/>
  <c r="E105" i="25"/>
  <c r="E82" i="25"/>
  <c r="E116" i="25"/>
  <c r="E140" i="25"/>
  <c r="D52" i="25"/>
  <c r="I52" i="25" s="1"/>
  <c r="D8" i="25"/>
  <c r="I8" i="25" s="1"/>
  <c r="D119" i="25"/>
  <c r="I119" i="25" s="1"/>
  <c r="D104" i="25"/>
  <c r="I104" i="25" s="1"/>
  <c r="D115" i="25"/>
  <c r="I115" i="25" s="1"/>
  <c r="D122" i="25"/>
  <c r="I122" i="25" s="1"/>
  <c r="D74" i="25"/>
  <c r="I74" i="25" s="1"/>
  <c r="D83" i="25"/>
  <c r="I83" i="25" s="1"/>
  <c r="D88" i="25"/>
  <c r="I88" i="25" s="1"/>
  <c r="D22" i="25"/>
  <c r="I22" i="25" s="1"/>
  <c r="D80" i="25"/>
  <c r="I80" i="25" s="1"/>
  <c r="D102" i="25"/>
  <c r="I102" i="25" s="1"/>
  <c r="D26" i="25"/>
  <c r="I26" i="25" s="1"/>
  <c r="D99" i="25"/>
  <c r="I99" i="25" s="1"/>
  <c r="D96" i="25"/>
  <c r="I96" i="25" s="1"/>
  <c r="D64" i="25"/>
  <c r="I64" i="25" s="1"/>
  <c r="D120" i="25"/>
  <c r="I120" i="25" s="1"/>
  <c r="E98" i="25"/>
  <c r="E147" i="25"/>
  <c r="D23" i="25"/>
  <c r="I23" i="25" s="1"/>
  <c r="D58" i="25"/>
  <c r="I58" i="25" s="1"/>
  <c r="D63" i="25"/>
  <c r="I63" i="25" s="1"/>
  <c r="D118" i="25"/>
  <c r="I118" i="25" s="1"/>
  <c r="D70" i="25"/>
  <c r="I70" i="25" s="1"/>
  <c r="D38" i="25"/>
  <c r="I38" i="25" s="1"/>
  <c r="D33" i="25"/>
  <c r="I33" i="25" s="1"/>
  <c r="D47" i="25"/>
  <c r="I47" i="25" s="1"/>
  <c r="D10" i="25"/>
  <c r="I10" i="25" s="1"/>
  <c r="D72" i="25"/>
  <c r="I72" i="25" s="1"/>
  <c r="D116" i="25"/>
  <c r="D15" i="25"/>
  <c r="I15" i="25" s="1"/>
  <c r="D127" i="25"/>
  <c r="I127" i="25" s="1"/>
  <c r="D31" i="25"/>
  <c r="I31" i="25" s="1"/>
  <c r="D144" i="25"/>
  <c r="I144" i="25" s="1"/>
  <c r="D84" i="25"/>
  <c r="I84" i="25" s="1"/>
  <c r="D136" i="25"/>
  <c r="I136" i="25" s="1"/>
  <c r="D95" i="25"/>
  <c r="I95" i="25" s="1"/>
  <c r="D125" i="25"/>
  <c r="I125" i="25" s="1"/>
  <c r="D56" i="25"/>
  <c r="I56" i="25" s="1"/>
  <c r="D134" i="25"/>
  <c r="I134" i="25" s="1"/>
  <c r="D86" i="25"/>
  <c r="I86" i="25" s="1"/>
  <c r="D54" i="25"/>
  <c r="I54" i="25" s="1"/>
  <c r="D111" i="25"/>
  <c r="I111" i="25" s="1"/>
  <c r="D42" i="25"/>
  <c r="I42" i="25" s="1"/>
  <c r="D132" i="25"/>
  <c r="I132" i="25" s="1"/>
  <c r="D68" i="25"/>
  <c r="I68" i="25" s="1"/>
  <c r="D81" i="25"/>
  <c r="I81" i="25" s="1"/>
  <c r="D82" i="25"/>
  <c r="I82" i="25" s="1"/>
  <c r="D101" i="25"/>
  <c r="I101" i="25" s="1"/>
  <c r="D129" i="25"/>
  <c r="I129" i="25" s="1"/>
  <c r="D41" i="25"/>
  <c r="I41" i="25" s="1"/>
  <c r="D50" i="25"/>
  <c r="I50" i="25" s="1"/>
  <c r="D29" i="25"/>
  <c r="I29" i="25" s="1"/>
  <c r="D117" i="25"/>
  <c r="I117" i="25" s="1"/>
  <c r="D32" i="25"/>
  <c r="I32" i="25" s="1"/>
  <c r="D97" i="25"/>
  <c r="I97" i="25" s="1"/>
  <c r="D148" i="25"/>
  <c r="I148" i="25" s="1"/>
  <c r="D66" i="25"/>
  <c r="I66" i="25" s="1"/>
  <c r="D142" i="25"/>
  <c r="I142" i="25" s="1"/>
  <c r="D57" i="25"/>
  <c r="I57" i="25" s="1"/>
  <c r="D13" i="25"/>
  <c r="I13" i="25" s="1"/>
  <c r="D113" i="25"/>
  <c r="I113" i="25" s="1"/>
  <c r="D17" i="25"/>
  <c r="I17" i="25" s="1"/>
  <c r="D109" i="25"/>
  <c r="I109" i="25" s="1"/>
  <c r="D135" i="25"/>
  <c r="I135" i="25" s="1"/>
  <c r="D39" i="25"/>
  <c r="I39" i="25" s="1"/>
  <c r="D19" i="25"/>
  <c r="I19" i="25" s="1"/>
  <c r="D133" i="25"/>
  <c r="I133" i="25" s="1"/>
  <c r="D37" i="25"/>
  <c r="I37" i="25" s="1"/>
  <c r="D89" i="25"/>
  <c r="I89" i="25" s="1"/>
  <c r="D51" i="25"/>
  <c r="I51" i="25" s="1"/>
  <c r="D48" i="25"/>
  <c r="I48" i="25" s="1"/>
  <c r="D67" i="25"/>
  <c r="I67" i="25" s="1"/>
  <c r="D65" i="25"/>
  <c r="I65" i="25" s="1"/>
  <c r="D35" i="25"/>
  <c r="I35" i="25" s="1"/>
  <c r="D130" i="25"/>
  <c r="I130" i="25" s="1"/>
  <c r="D128" i="25"/>
  <c r="I128" i="25" s="1"/>
  <c r="D87" i="25"/>
  <c r="I87" i="25" s="1"/>
  <c r="D9" i="25"/>
  <c r="I9" i="25" s="1"/>
  <c r="D25" i="25"/>
  <c r="I25" i="25" s="1"/>
  <c r="D21" i="25"/>
  <c r="I21" i="25" s="1"/>
  <c r="D45" i="25"/>
  <c r="I45" i="25" s="1"/>
  <c r="D18" i="25"/>
  <c r="I18" i="25" s="1"/>
  <c r="D112" i="25"/>
  <c r="I112" i="25" s="1"/>
  <c r="D85" i="25"/>
  <c r="I85" i="25" s="1"/>
  <c r="D77" i="25"/>
  <c r="I77" i="25" s="1"/>
  <c r="D146" i="25"/>
  <c r="I146" i="25" s="1"/>
  <c r="D49" i="25"/>
  <c r="I49" i="25" s="1"/>
  <c r="D69" i="25"/>
  <c r="I69" i="25" s="1"/>
  <c r="D34" i="25"/>
  <c r="I34" i="25" s="1"/>
  <c r="D53" i="25"/>
  <c r="I53" i="25" s="1"/>
  <c r="D16" i="25"/>
  <c r="I16" i="25" s="1"/>
  <c r="D71" i="25"/>
  <c r="I71" i="25" s="1"/>
  <c r="D145" i="25"/>
  <c r="I145" i="25" s="1"/>
  <c r="I116" i="25" l="1"/>
  <c r="I147" i="25"/>
  <c r="I98" i="25"/>
  <c r="I140" i="25"/>
  <c r="AB7" i="5"/>
  <c r="D7" i="18" s="1"/>
  <c r="AI7" i="18" s="1"/>
  <c r="D7" i="19" s="1"/>
  <c r="AG7" i="19" s="1"/>
  <c r="D7" i="20" s="1"/>
  <c r="AD7" i="20" s="1"/>
  <c r="D7" i="21" s="1"/>
  <c r="AB7" i="21" s="1"/>
  <c r="D7" i="22" s="1"/>
  <c r="AD7" i="22" s="1"/>
  <c r="D7" i="23" s="1"/>
  <c r="AC7" i="23" s="1"/>
  <c r="D7" i="24" s="1"/>
  <c r="AH7" i="24" s="1"/>
  <c r="D105" i="25"/>
  <c r="I105" i="25" s="1"/>
  <c r="F4" i="25"/>
  <c r="F7" i="25" l="1"/>
  <c r="I4" i="26" l="1"/>
  <c r="I4" i="16"/>
  <c r="H4" i="25"/>
  <c r="D4" i="25" l="1"/>
  <c r="I4" i="25" s="1"/>
  <c r="H7" i="25"/>
  <c r="D7" i="25" l="1"/>
  <c r="I7" i="25" s="1"/>
</calcChain>
</file>

<file path=xl/sharedStrings.xml><?xml version="1.0" encoding="utf-8"?>
<sst xmlns="http://schemas.openxmlformats.org/spreadsheetml/2006/main" count="4915" uniqueCount="401">
  <si>
    <t>батончик злаковый</t>
  </si>
  <si>
    <t>апельсин</t>
  </si>
  <si>
    <t>нектар плодовый</t>
  </si>
  <si>
    <t>печенье</t>
  </si>
  <si>
    <t>КОЛИЧЕСТВО ДЕТЕЙ</t>
  </si>
  <si>
    <t>Выход,гр</t>
  </si>
  <si>
    <t>200</t>
  </si>
  <si>
    <t>100</t>
  </si>
  <si>
    <t>150/5</t>
  </si>
  <si>
    <t>30</t>
  </si>
  <si>
    <t>50/50</t>
  </si>
  <si>
    <t xml:space="preserve">батон </t>
  </si>
  <si>
    <t>кг</t>
  </si>
  <si>
    <t xml:space="preserve">хлеб пшеничный </t>
  </si>
  <si>
    <t>сухари панировочные</t>
  </si>
  <si>
    <t>Мясо</t>
  </si>
  <si>
    <t xml:space="preserve">говядина (котлетное мясо) </t>
  </si>
  <si>
    <t>говядина лопатка б/к</t>
  </si>
  <si>
    <t>куриная грудка</t>
  </si>
  <si>
    <t>хинкали п/ф из говядины</t>
  </si>
  <si>
    <t>Рыба</t>
  </si>
  <si>
    <t>горбуша ПБГ с/м</t>
  </si>
  <si>
    <t>минтай б/г с/м</t>
  </si>
  <si>
    <t>Сыпучка</t>
  </si>
  <si>
    <t>вермишель</t>
  </si>
  <si>
    <t>геркулес</t>
  </si>
  <si>
    <t>горох</t>
  </si>
  <si>
    <t>гречневая крупа</t>
  </si>
  <si>
    <t>кукурузная крупа</t>
  </si>
  <si>
    <t>макаронные изделия</t>
  </si>
  <si>
    <t>манная крупа</t>
  </si>
  <si>
    <t>перловая крупа</t>
  </si>
  <si>
    <t>полбяная крупа</t>
  </si>
  <si>
    <t>пшеничная крупа</t>
  </si>
  <si>
    <t>пшено</t>
  </si>
  <si>
    <t>рис</t>
  </si>
  <si>
    <t>мука пшеничная в/с</t>
  </si>
  <si>
    <t>сахарный песок</t>
  </si>
  <si>
    <t>соль</t>
  </si>
  <si>
    <t>ячневая крупа</t>
  </si>
  <si>
    <t xml:space="preserve">Масло / сыр </t>
  </si>
  <si>
    <t>масло растительное</t>
  </si>
  <si>
    <t>масло сливочное</t>
  </si>
  <si>
    <t>сыр голландский</t>
  </si>
  <si>
    <t>молоко 2,5%</t>
  </si>
  <si>
    <t>л</t>
  </si>
  <si>
    <t>катык 2,5%</t>
  </si>
  <si>
    <t>ряженка 2,5%</t>
  </si>
  <si>
    <t xml:space="preserve">йогурт фруктов </t>
  </si>
  <si>
    <t>творог 5%</t>
  </si>
  <si>
    <t>сметана 15%</t>
  </si>
  <si>
    <t>Консервы</t>
  </si>
  <si>
    <t>зеленый горошек к/с</t>
  </si>
  <si>
    <t xml:space="preserve">молоко сгущенное  </t>
  </si>
  <si>
    <t>огурцы соленые</t>
  </si>
  <si>
    <t>повидло</t>
  </si>
  <si>
    <t>томатная паста</t>
  </si>
  <si>
    <t xml:space="preserve">чай весовой </t>
  </si>
  <si>
    <t>какао</t>
  </si>
  <si>
    <t>кисель</t>
  </si>
  <si>
    <t>кофейный напиток</t>
  </si>
  <si>
    <t>Фрукты</t>
  </si>
  <si>
    <t>банан</t>
  </si>
  <si>
    <t>мандарины</t>
  </si>
  <si>
    <t>лимон</t>
  </si>
  <si>
    <t>яблоки свежие</t>
  </si>
  <si>
    <t>ассорти для компота (сухофрукты)</t>
  </si>
  <si>
    <t>изюм</t>
  </si>
  <si>
    <t>курага</t>
  </si>
  <si>
    <t>урюк</t>
  </si>
  <si>
    <t>шиповник</t>
  </si>
  <si>
    <t>зеленый горошек с/м</t>
  </si>
  <si>
    <t>капуста свежая</t>
  </si>
  <si>
    <t>картофель</t>
  </si>
  <si>
    <t>лук репчатый</t>
  </si>
  <si>
    <t>морковь</t>
  </si>
  <si>
    <t>огурцы св.</t>
  </si>
  <si>
    <t>свекла</t>
  </si>
  <si>
    <t>томаты св.</t>
  </si>
  <si>
    <t>фасоль стручковая с/м</t>
  </si>
  <si>
    <t>мексиканс смесь с/м</t>
  </si>
  <si>
    <t xml:space="preserve">вафли </t>
  </si>
  <si>
    <t>шт</t>
  </si>
  <si>
    <t>Яйцо</t>
  </si>
  <si>
    <t>яйцо куриное</t>
  </si>
  <si>
    <t>60</t>
  </si>
  <si>
    <t>пельмени ПФ</t>
  </si>
  <si>
    <t>50/150</t>
  </si>
  <si>
    <t>Чай с сахаром</t>
  </si>
  <si>
    <t>груши</t>
  </si>
  <si>
    <t>капуста морская сушеная</t>
  </si>
  <si>
    <t>сосиски</t>
  </si>
  <si>
    <t>колбаса п/к "Халяль"</t>
  </si>
  <si>
    <t>капуста св.очищенная</t>
  </si>
  <si>
    <t>картофель св. очищенный</t>
  </si>
  <si>
    <t>лук репчатый св.очищенный</t>
  </si>
  <si>
    <t>морковь св.очищенная</t>
  </si>
  <si>
    <t>свекла св.очищенная</t>
  </si>
  <si>
    <t>Полуфабрикаты</t>
  </si>
  <si>
    <t>кефир 2,5%</t>
  </si>
  <si>
    <t>фасоль к/с</t>
  </si>
  <si>
    <t>компотная смесь с/м</t>
  </si>
  <si>
    <t>кабачки с/м</t>
  </si>
  <si>
    <t>капуста цветная с/м</t>
  </si>
  <si>
    <t>брокколи с/м</t>
  </si>
  <si>
    <t>перец болг.красный</t>
  </si>
  <si>
    <t>фарш куриный</t>
  </si>
  <si>
    <t>рыбные консервы</t>
  </si>
  <si>
    <t>кукуруза с/м</t>
  </si>
  <si>
    <t>вишня с/м</t>
  </si>
  <si>
    <t>клюква с/м</t>
  </si>
  <si>
    <t xml:space="preserve">Расход продуктов питания в образовательных учереждениях  </t>
  </si>
  <si>
    <t>150/3</t>
  </si>
  <si>
    <t>Кисель</t>
  </si>
  <si>
    <t>индейка грудка филе</t>
  </si>
  <si>
    <t>чай с сахаром</t>
  </si>
  <si>
    <t xml:space="preserve">квашеная капуста </t>
  </si>
  <si>
    <t xml:space="preserve">Овощи / зелень </t>
  </si>
  <si>
    <t>капуста квашеная</t>
  </si>
  <si>
    <t>Овощи / зелень</t>
  </si>
  <si>
    <t xml:space="preserve">капуста квашеная </t>
  </si>
  <si>
    <t>ИТОГО</t>
  </si>
  <si>
    <t>50</t>
  </si>
  <si>
    <t>ДЕНЬ 1 неделя 1</t>
  </si>
  <si>
    <t>ДЕНЬ 2 неделя 1</t>
  </si>
  <si>
    <t>ДЕНЬ 3 неделя 1</t>
  </si>
  <si>
    <t>ДЕНЬ 4 неделя 1</t>
  </si>
  <si>
    <t>ДЕНЬ 5 неделя 1</t>
  </si>
  <si>
    <t>итого за 6 дней 1 неделя</t>
  </si>
  <si>
    <t>ДЕНЬ 1 неделя 2</t>
  </si>
  <si>
    <t>ДЕНЬ 2 неделя 2</t>
  </si>
  <si>
    <t>ДЕНЬ 3 неделя 2</t>
  </si>
  <si>
    <t>ДЕНЬ 4 неделя 2</t>
  </si>
  <si>
    <t>ДЕНЬ 5 неделя 2</t>
  </si>
  <si>
    <t>ДЕНЬ 6 неделя 2</t>
  </si>
  <si>
    <t>итого за 6 дней 2 неделя</t>
  </si>
  <si>
    <t>ИТОГО ЗА 12 дней</t>
  </si>
  <si>
    <t>ДЕНЬ 6 неделя 1</t>
  </si>
  <si>
    <t>180</t>
  </si>
  <si>
    <t>Печенье</t>
  </si>
  <si>
    <t>ВСЕГО ЗА ДЕНЬ расход продуктов по всем рационам</t>
  </si>
  <si>
    <t>ВСЕГО ЗА неделю расход продуктов по всем рационам</t>
  </si>
  <si>
    <t>хлеб ржаной</t>
  </si>
  <si>
    <t>Хлеб пшеничн /ржаной</t>
  </si>
  <si>
    <t xml:space="preserve">Хлеб ржаной </t>
  </si>
  <si>
    <t>Хлеб ржаной</t>
  </si>
  <si>
    <t>10</t>
  </si>
  <si>
    <t>20</t>
  </si>
  <si>
    <t>7-11</t>
  </si>
  <si>
    <t>сыр порционно</t>
  </si>
  <si>
    <t>чай с сахаром с лимоном</t>
  </si>
  <si>
    <t>190/10</t>
  </si>
  <si>
    <t>185/10/5</t>
  </si>
  <si>
    <t>напиток из шиповника</t>
  </si>
  <si>
    <t xml:space="preserve">хлеб ржаной </t>
  </si>
  <si>
    <t>напиток ацидофильный</t>
  </si>
  <si>
    <t xml:space="preserve">напиток ацидофильный </t>
  </si>
  <si>
    <t>Чай с сахаром с яблоком</t>
  </si>
  <si>
    <t>180/3</t>
  </si>
  <si>
    <t>пряник</t>
  </si>
  <si>
    <t>батончик злак</t>
  </si>
  <si>
    <t>180/10/10</t>
  </si>
  <si>
    <t>60/40</t>
  </si>
  <si>
    <t>мармелад</t>
  </si>
  <si>
    <t>0,048</t>
  </si>
  <si>
    <t>куры/цыплята потрош</t>
  </si>
  <si>
    <t>булоч/выпечка готов с х/ком</t>
  </si>
  <si>
    <t>Молочка</t>
  </si>
  <si>
    <t>индейка бедро филе</t>
  </si>
  <si>
    <t>куры/цыплята потрош.</t>
  </si>
  <si>
    <t>яневая крупа</t>
  </si>
  <si>
    <t>лапша домашняя п/ф</t>
  </si>
  <si>
    <t>дрожжи сухие</t>
  </si>
  <si>
    <t>кукуруза к/с</t>
  </si>
  <si>
    <t>икра кабачк/икра баклажан</t>
  </si>
  <si>
    <t>цикорий</t>
  </si>
  <si>
    <t>Сухофрукты</t>
  </si>
  <si>
    <t>Хлеб</t>
  </si>
  <si>
    <t>Напитки</t>
  </si>
  <si>
    <t>смородина в ассорт с/м</t>
  </si>
  <si>
    <t>облепиха с/м</t>
  </si>
  <si>
    <t>Кондитерка</t>
  </si>
  <si>
    <t>блины п/ф</t>
  </si>
  <si>
    <t>крекер</t>
  </si>
  <si>
    <t>сушки</t>
  </si>
  <si>
    <t>выпечка п/ф со склада</t>
  </si>
  <si>
    <t>Сок</t>
  </si>
  <si>
    <t>нектоар плодовый</t>
  </si>
  <si>
    <t>сок 0,125л или 0,2л</t>
  </si>
  <si>
    <t>Овощи заморозка</t>
  </si>
  <si>
    <t>тыква</t>
  </si>
  <si>
    <t xml:space="preserve">ежики мясные с рисом </t>
  </si>
  <si>
    <t>фрикадельки куриные</t>
  </si>
  <si>
    <t>лапша доиашняя п/ф</t>
  </si>
  <si>
    <t xml:space="preserve">Сок </t>
  </si>
  <si>
    <t>икра кабачк/икра баклаж</t>
  </si>
  <si>
    <t>индека бедро филе</t>
  </si>
  <si>
    <t>икра кабачк/ икра баклажан</t>
  </si>
  <si>
    <t>блины с/м</t>
  </si>
  <si>
    <t>булоч/ выпечка готов с х/ком</t>
  </si>
  <si>
    <t>икра кабач/икра баклаж</t>
  </si>
  <si>
    <t xml:space="preserve">сок </t>
  </si>
  <si>
    <t>булоч/выпечка готов с х/клм</t>
  </si>
  <si>
    <t>колбаса п/к Халяль</t>
  </si>
  <si>
    <t>сок 0,125л или сок 0,2л</t>
  </si>
  <si>
    <t>сушка</t>
  </si>
  <si>
    <t>куры/птица потрош</t>
  </si>
  <si>
    <t>куриное бедро</t>
  </si>
  <si>
    <t>фарш говяжий</t>
  </si>
  <si>
    <t>фарш минтая</t>
  </si>
  <si>
    <t>Овощи очищ ПФ</t>
  </si>
  <si>
    <t xml:space="preserve">фрикадельки мясные </t>
  </si>
  <si>
    <t>бифштекс из говядины</t>
  </si>
  <si>
    <t xml:space="preserve">котлеты "Аппетитные" мясо-куриные  </t>
  </si>
  <si>
    <t xml:space="preserve">Овощи очищенные </t>
  </si>
  <si>
    <t>булоч/выпечка с х/ком</t>
  </si>
  <si>
    <t xml:space="preserve"> фарш говяжий</t>
  </si>
  <si>
    <t>биточки рыбные</t>
  </si>
  <si>
    <t>Овощи очищенные</t>
  </si>
  <si>
    <t>котлеты из мяса кур</t>
  </si>
  <si>
    <t>12-18</t>
  </si>
  <si>
    <t>20/40</t>
  </si>
  <si>
    <t>20/30</t>
  </si>
  <si>
    <t>Чай с сахаром с лимоном</t>
  </si>
  <si>
    <t>195/5</t>
  </si>
  <si>
    <t xml:space="preserve"> </t>
  </si>
  <si>
    <t>ВСЕГО ЗА 12 ДНЕЙ расход продуктов по всем рационам</t>
  </si>
  <si>
    <t>печенье 0,33</t>
  </si>
  <si>
    <t>150</t>
  </si>
  <si>
    <t>печенье /крекер/</t>
  </si>
  <si>
    <t>булочка готовая х/з</t>
  </si>
  <si>
    <t>пряники</t>
  </si>
  <si>
    <t>35</t>
  </si>
  <si>
    <t>чай с сахаром с яблоком</t>
  </si>
  <si>
    <t>25/20</t>
  </si>
  <si>
    <t>0/30</t>
  </si>
  <si>
    <t>30/30</t>
  </si>
  <si>
    <t>15</t>
  </si>
  <si>
    <t>рис отварной с масл слив</t>
  </si>
  <si>
    <t>сырники ПФ</t>
  </si>
  <si>
    <t>75</t>
  </si>
  <si>
    <t>шоколад</t>
  </si>
  <si>
    <t>биточки рыбные  ПФ</t>
  </si>
  <si>
    <t>Кол-во учащихся 1 - 4 кл БИТОЧКИ на минтае</t>
  </si>
  <si>
    <r>
      <t xml:space="preserve">Кол-во учащихся 1 - 4 кл </t>
    </r>
    <r>
      <rPr>
        <b/>
        <sz val="12"/>
        <color indexed="8"/>
        <rFont val="Calibri"/>
        <family val="2"/>
        <charset val="204"/>
      </rPr>
      <t xml:space="preserve">  БИТОЧКИ ПФ</t>
    </r>
  </si>
  <si>
    <t>Кол-во учащихся 5-11 кл БИТОЧКИ на минтае</t>
  </si>
  <si>
    <r>
      <t xml:space="preserve">Кол-во учащихся 5-11 кл </t>
    </r>
    <r>
      <rPr>
        <b/>
        <sz val="12"/>
        <color indexed="8"/>
        <rFont val="Calibri"/>
        <family val="2"/>
        <charset val="204"/>
      </rPr>
      <t xml:space="preserve">  БИТОЧКИ ПФ</t>
    </r>
  </si>
  <si>
    <t>25/30</t>
  </si>
  <si>
    <t>компот из св яблок</t>
  </si>
  <si>
    <t>каша вязкая гречневая с масл слив</t>
  </si>
  <si>
    <t>Компот из сухофруктов</t>
  </si>
  <si>
    <t>компот из урюка</t>
  </si>
  <si>
    <t>250/10</t>
  </si>
  <si>
    <t>каша  ячневая с масл слив</t>
  </si>
  <si>
    <t>макарон изд  отварн с  маслом слив</t>
  </si>
  <si>
    <t>каша  геркулес с маслом слив</t>
  </si>
  <si>
    <t>Каша  манная с маслом слив</t>
  </si>
  <si>
    <t>каша  пшенная  с мас слив</t>
  </si>
  <si>
    <t>каша  рисовая с масл слив</t>
  </si>
  <si>
    <t xml:space="preserve">Меню КАШИ  НА молоке                          </t>
  </si>
  <si>
    <t xml:space="preserve">ИТОГО  Кол-во учащихся по меню на     КАШИ на молоке   </t>
  </si>
  <si>
    <t xml:space="preserve">ИТОГО  Кол-во учащихся по меню на     КАШИ на молоке </t>
  </si>
  <si>
    <t>остаток на начало</t>
  </si>
  <si>
    <t>приход</t>
  </si>
  <si>
    <t>остаток на конец</t>
  </si>
  <si>
    <t xml:space="preserve">остаток на начало </t>
  </si>
  <si>
    <t>остатолк на конец</t>
  </si>
  <si>
    <t>или фарш куриный</t>
  </si>
  <si>
    <t xml:space="preserve"> или фарш куриный</t>
  </si>
  <si>
    <t>вафли</t>
  </si>
  <si>
    <t xml:space="preserve">чай с сахаром, с лимоном </t>
  </si>
  <si>
    <t>190/10/5</t>
  </si>
  <si>
    <t>макарон идел отварные с маслом слив</t>
  </si>
  <si>
    <t>Чай Витаминный с шиповником</t>
  </si>
  <si>
    <t xml:space="preserve">фасоль </t>
  </si>
  <si>
    <t>фасоль</t>
  </si>
  <si>
    <t>ВСЕГО</t>
  </si>
  <si>
    <t>Итого с пельменями</t>
  </si>
  <si>
    <t>Итого с тефтелями</t>
  </si>
  <si>
    <t>яблоко свежее</t>
  </si>
  <si>
    <t>Сырники с кашей "Дружба" с маслом сливочным</t>
  </si>
  <si>
    <t>60/150/5</t>
  </si>
  <si>
    <t>0/25</t>
  </si>
  <si>
    <t xml:space="preserve">Сырники из творога с кашей молочной "Дружба" с масло сливочным </t>
  </si>
  <si>
    <t>Меню с 1 по 4 класс   69,43 РУБ</t>
  </si>
  <si>
    <t xml:space="preserve">Меню с 5 по 11 класс  69,43  РУБ </t>
  </si>
  <si>
    <t>Меню на сумму         9,60  РУБ</t>
  </si>
  <si>
    <t>Тефтели мясные запеченые в сметанно-томатном соусе</t>
  </si>
  <si>
    <t>Макароны отварные с маслом сливочным</t>
  </si>
  <si>
    <t xml:space="preserve">чай с сахаром. С лимоном </t>
  </si>
  <si>
    <t xml:space="preserve">Хлеб пшенич </t>
  </si>
  <si>
    <t>Ежики мясные запеченные в сметанно-томатном соусе</t>
  </si>
  <si>
    <t>Макароные изделия отварные</t>
  </si>
  <si>
    <t>1</t>
  </si>
  <si>
    <t>Меню с 1 по 4 класс  69,43 РУБ</t>
  </si>
  <si>
    <t>Меню с 5 по 11 класс 69,43  РУБ</t>
  </si>
  <si>
    <t>Фрикассе из куриной грудки</t>
  </si>
  <si>
    <t>Картофельное пюре с маслом сливочным</t>
  </si>
  <si>
    <t>Капуста тушеная (доп.гарнир)</t>
  </si>
  <si>
    <t>Картофельное пюре</t>
  </si>
  <si>
    <t>Капуста тушенная (доп.гарнир)</t>
  </si>
  <si>
    <t>25/40</t>
  </si>
  <si>
    <t>Хлеб пшеничный /ржаной</t>
  </si>
  <si>
    <t>Меню с 5 по 11 класс  69,43 РУБ</t>
  </si>
  <si>
    <t>75/150/3</t>
  </si>
  <si>
    <t>Кофейный напиток с молоком</t>
  </si>
  <si>
    <t>Котлета домашняя из говядины с кашей гречневой рассыпчатой с маслом сливочным</t>
  </si>
  <si>
    <t xml:space="preserve">котлеты из говядины "Домашние"  </t>
  </si>
  <si>
    <t>Компот из с/ф</t>
  </si>
  <si>
    <t xml:space="preserve">Свекла отварная </t>
  </si>
  <si>
    <t>90/150/3</t>
  </si>
  <si>
    <t>ИЛИ сосиски с кашей гречневой</t>
  </si>
  <si>
    <t>ИТОГО с котлетой</t>
  </si>
  <si>
    <t>ИТОГО с сосисками, с чаем</t>
  </si>
  <si>
    <t>Хлеб пшеничный/ржаной</t>
  </si>
  <si>
    <t>ИТОГО с сосисками с чаем</t>
  </si>
  <si>
    <t>Жаркое по- домашнему с индейкой</t>
  </si>
  <si>
    <t>Меню с 1 по 4 класс  69,43  РУБ</t>
  </si>
  <si>
    <t>Меню с 5 по 11 класс  69,43  РУБ</t>
  </si>
  <si>
    <t xml:space="preserve">котлеты из говядины "Домашне"  </t>
  </si>
  <si>
    <t xml:space="preserve">Меню с 5 по 11 класс   69,43  РУБ </t>
  </si>
  <si>
    <t>Меню на сумму 9,60 РУБ</t>
  </si>
  <si>
    <t>Салат из з/горошка к/с</t>
  </si>
  <si>
    <t>биточки рыбные 85 гр</t>
  </si>
  <si>
    <t>ИТОГО  Кол-во учащихся                        1 - 4 кл                            69,43 РУБ</t>
  </si>
  <si>
    <t>ИТОГО   Кол-во учащихся                   5-11  кл                           69,43 РУБ</t>
  </si>
  <si>
    <t>ИТОГО  Кол-во учащихся по меню на           9,60 РУБ</t>
  </si>
  <si>
    <t>ИТОГО  Кол-во учащихся по меню   СУП                 32,45 РУБ</t>
  </si>
  <si>
    <t>Сыр порционно</t>
  </si>
  <si>
    <t>Котлеты из мяса птицы с кашей гречневой с маслом сливочным</t>
  </si>
  <si>
    <t>Компот из с/ф (75 С)</t>
  </si>
  <si>
    <t>ИЛИ сосиски отварные с кашей греч</t>
  </si>
  <si>
    <r>
      <t>Кол-во учащихся 1 - 4 кл</t>
    </r>
    <r>
      <rPr>
        <b/>
        <sz val="10"/>
        <color indexed="8"/>
        <rFont val="Calibri"/>
        <family val="2"/>
        <charset val="204"/>
      </rPr>
      <t xml:space="preserve"> СОСИСКА с кашей гречнев</t>
    </r>
  </si>
  <si>
    <t>35/50</t>
  </si>
  <si>
    <t>75/180/3</t>
  </si>
  <si>
    <t>90/180/3</t>
  </si>
  <si>
    <t>90/150/5</t>
  </si>
  <si>
    <r>
      <t>Кол-во учащихся 1 - 4 кл</t>
    </r>
    <r>
      <rPr>
        <b/>
        <sz val="10"/>
        <color indexed="8"/>
        <rFont val="Calibri"/>
        <family val="2"/>
        <charset val="204"/>
      </rPr>
      <t xml:space="preserve"> котлета с кашей гречнев</t>
    </r>
  </si>
  <si>
    <r>
      <t>Кол-во учащихся 5-11 кл</t>
    </r>
    <r>
      <rPr>
        <b/>
        <sz val="10"/>
        <color indexed="8"/>
        <rFont val="Calibri"/>
        <family val="2"/>
        <charset val="204"/>
      </rPr>
      <t xml:space="preserve"> СОСИСКА с кашей</t>
    </r>
  </si>
  <si>
    <r>
      <t xml:space="preserve">Кол-во учащихся 5-11 кл </t>
    </r>
    <r>
      <rPr>
        <b/>
        <sz val="12"/>
        <color indexed="8"/>
        <rFont val="Calibri"/>
        <family val="2"/>
        <charset val="204"/>
      </rPr>
      <t xml:space="preserve">  котлеты с кашей</t>
    </r>
  </si>
  <si>
    <t>Салат из свеклы отварной</t>
  </si>
  <si>
    <t>биточки рыбные в сметанном соусе</t>
  </si>
  <si>
    <t>75/20</t>
  </si>
  <si>
    <t>Кртофельное пюре</t>
  </si>
  <si>
    <t xml:space="preserve">Меню с 5 по 11 класс  69,43 РУБ    </t>
  </si>
  <si>
    <t>Яблоко свежее</t>
  </si>
  <si>
    <t>Плов из куриной грудки с рисовой крупой</t>
  </si>
  <si>
    <t>Компот из св. яблок</t>
  </si>
  <si>
    <t>Меню с 1 по 4 класс   69,43  РУБ</t>
  </si>
  <si>
    <t xml:space="preserve">Меню с 5 по 11 класс  69,43 РУБ   </t>
  </si>
  <si>
    <t>тефтели мясные в смет томат соусе</t>
  </si>
  <si>
    <t>25/35</t>
  </si>
  <si>
    <t>Пельмени отварные с маслом сливочным (отдаем с яблоком)</t>
  </si>
  <si>
    <t>компот из с/ф</t>
  </si>
  <si>
    <t xml:space="preserve">Меню с 5 по 11 класс  69,43  РУБ  </t>
  </si>
  <si>
    <t>птица запеченная</t>
  </si>
  <si>
    <t>гороховое пюре</t>
  </si>
  <si>
    <t>котлеты Аппетитные с овощным рагу</t>
  </si>
  <si>
    <t>75/150</t>
  </si>
  <si>
    <t>ИТОГО   Кол-во учащихся   1 - 4 кл                                        69,43 РУБ</t>
  </si>
  <si>
    <t>ИТОГО  Кол-во учащихся  5-11 кл                                              69,43  РУБ</t>
  </si>
  <si>
    <r>
      <t>ИТОГО Кол-во учащихся</t>
    </r>
    <r>
      <rPr>
        <b/>
        <sz val="8"/>
        <color theme="1"/>
        <rFont val="Calibri"/>
        <family val="2"/>
        <charset val="204"/>
        <scheme val="minor"/>
      </rPr>
      <t xml:space="preserve"> 1 - 4 кл                           69,43  РУБ</t>
    </r>
  </si>
  <si>
    <r>
      <t xml:space="preserve">ИТОГО Кол-во учащихся               5 - 11 кл                                   </t>
    </r>
    <r>
      <rPr>
        <b/>
        <sz val="8"/>
        <color theme="1"/>
        <rFont val="Calibri"/>
        <family val="2"/>
        <charset val="204"/>
        <scheme val="minor"/>
      </rPr>
      <t xml:space="preserve">  69,43  РУБ </t>
    </r>
  </si>
  <si>
    <r>
      <t xml:space="preserve">ИТОГО  Кол-во учащихся по меню на         </t>
    </r>
    <r>
      <rPr>
        <b/>
        <sz val="8"/>
        <color indexed="8"/>
        <rFont val="Calibri"/>
        <family val="2"/>
        <charset val="204"/>
      </rPr>
      <t xml:space="preserve"> 9,60 РУБ</t>
    </r>
  </si>
  <si>
    <t>60/180/3</t>
  </si>
  <si>
    <t>Рассольник ленин с куриными фрикадель ками  со сметаной</t>
  </si>
  <si>
    <t>компот из св яблок и изюма</t>
  </si>
  <si>
    <t>250/10/5</t>
  </si>
  <si>
    <t>Суп лапша ПФ дом с мясом пицы</t>
  </si>
  <si>
    <t>Борщ из св.капусты с мясными фрикаделькаими</t>
  </si>
  <si>
    <t>Компот из урюка</t>
  </si>
  <si>
    <t>булочка готов с х/к</t>
  </si>
  <si>
    <t>Компот из св яблок</t>
  </si>
  <si>
    <t>Суп крест с крупой /пшено/ с кур фрик, с смет</t>
  </si>
  <si>
    <t xml:space="preserve">Меню   СУПА  </t>
  </si>
  <si>
    <t>суп Харчо с мясом птицы со смет</t>
  </si>
  <si>
    <t>компот из сухофруктов</t>
  </si>
  <si>
    <t xml:space="preserve">Чай с сахаром </t>
  </si>
  <si>
    <t>Борщ из св капуст с картоф с мяс фрикад и смет</t>
  </si>
  <si>
    <t>чай с сахаром и яблоками</t>
  </si>
  <si>
    <t>суп картоф с вермиш на кур бульоне с куриными фрикадельками</t>
  </si>
  <si>
    <t>чай с сахаромс лимоном</t>
  </si>
  <si>
    <t>Биточки рыбные п/ф</t>
  </si>
  <si>
    <t>биточки рыбные п/ф</t>
  </si>
  <si>
    <t>ИТОГО с П/Ф</t>
  </si>
  <si>
    <t>ИТОГО СЫРЬЕ</t>
  </si>
  <si>
    <t>итого с п/ф</t>
  </si>
  <si>
    <t>ИТОГО сырье</t>
  </si>
  <si>
    <t>чай Витаминный</t>
  </si>
  <si>
    <t xml:space="preserve">Щи из св капусты  со сметаной </t>
  </si>
  <si>
    <t>250/5</t>
  </si>
  <si>
    <t xml:space="preserve">Меню   </t>
  </si>
  <si>
    <t xml:space="preserve">суп с рисовой крупой с мясн фрикад </t>
  </si>
  <si>
    <t>напиток из свежих фруктов</t>
  </si>
  <si>
    <t>Суп горох с картоф с курин фрик</t>
  </si>
  <si>
    <t xml:space="preserve">чай с сахаром </t>
  </si>
  <si>
    <t xml:space="preserve">Рассольник домаш с мясн фрикад  </t>
  </si>
  <si>
    <t>компот из изюма и урюка</t>
  </si>
  <si>
    <t>чай с мармеладом</t>
  </si>
  <si>
    <t xml:space="preserve">ИТОГО  Кол-во учащихся по меню на          СУПА             </t>
  </si>
  <si>
    <r>
      <t xml:space="preserve">ИТОГО  Кол-во учащихся по меню   </t>
    </r>
    <r>
      <rPr>
        <b/>
        <sz val="8"/>
        <color indexed="8"/>
        <rFont val="Calibri"/>
        <family val="2"/>
        <charset val="204"/>
      </rPr>
      <t xml:space="preserve">СУПА             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</si>
</sst>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.00000"/>
    <numFmt numFmtId="165" formatCode="0.0000"/>
    <numFmt numFmtId="166" formatCode="0.000"/>
    <numFmt numFmtId="167" formatCode="0.0"/>
  </numFmts>
  <fonts count="5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rgb="FF000000"/>
      <name val="Tahoma"/>
      <family val="2"/>
      <charset val="204"/>
    </font>
    <font>
      <sz val="10"/>
      <color rgb="FF000000"/>
      <name val="Tahoma"/>
      <family val="2"/>
    </font>
    <font>
      <b/>
      <sz val="8"/>
      <color indexed="8"/>
      <name val="Calibri"/>
      <family val="2"/>
      <charset val="204"/>
    </font>
    <font>
      <b/>
      <sz val="8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8"/>
      <color rgb="FF000000"/>
      <name val="Tahoma"/>
      <family val="2"/>
    </font>
    <font>
      <b/>
      <sz val="8.25"/>
      <name val="Tahoma"/>
      <family val="2"/>
      <charset val="204"/>
    </font>
    <font>
      <sz val="8.25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.5"/>
      <color theme="1"/>
      <name val="Tahoma"/>
      <family val="2"/>
      <charset val="204"/>
    </font>
    <font>
      <b/>
      <sz val="8.5"/>
      <color theme="1"/>
      <name val="Tahoma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b/>
      <sz val="12"/>
      <color indexed="8"/>
      <name val="Calibri"/>
      <family val="2"/>
      <charset val="204"/>
    </font>
    <font>
      <b/>
      <sz val="10"/>
      <color rgb="FF000000"/>
      <name val="Tahoma"/>
      <family val="2"/>
      <charset val="204"/>
    </font>
    <font>
      <b/>
      <sz val="10"/>
      <color theme="1"/>
      <name val="Calibri"/>
      <family val="2"/>
      <charset val="204"/>
      <scheme val="minor"/>
    </font>
    <font>
      <b/>
      <sz val="9"/>
      <color rgb="FF000000"/>
      <name val="Tahoma"/>
      <family val="2"/>
      <charset val="204"/>
    </font>
    <font>
      <sz val="11"/>
      <color rgb="FFFF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rgb="FFFF0000"/>
      <name val="Calibri"/>
      <family val="2"/>
      <charset val="204"/>
    </font>
    <font>
      <b/>
      <sz val="8"/>
      <color rgb="FFFF0000"/>
      <name val="Calibri"/>
      <family val="2"/>
      <charset val="204"/>
    </font>
    <font>
      <b/>
      <sz val="11"/>
      <color rgb="FFFF0000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9"/>
      <color theme="1"/>
      <name val="Calibri"/>
      <family val="2"/>
      <charset val="204"/>
      <scheme val="minor"/>
    </font>
    <font>
      <sz val="8"/>
      <name val="Calibri"/>
      <family val="2"/>
      <scheme val="minor"/>
    </font>
    <font>
      <i/>
      <sz val="8"/>
      <color theme="1"/>
      <name val="Calibri"/>
      <family val="2"/>
      <charset val="204"/>
      <scheme val="minor"/>
    </font>
    <font>
      <b/>
      <i/>
      <sz val="8"/>
      <color theme="1"/>
      <name val="Calibri"/>
      <family val="2"/>
      <charset val="204"/>
      <scheme val="minor"/>
    </font>
    <font>
      <b/>
      <i/>
      <sz val="8"/>
      <name val="Calibri"/>
      <family val="2"/>
      <charset val="204"/>
      <scheme val="minor"/>
    </font>
    <font>
      <b/>
      <sz val="8"/>
      <name val="Calibri"/>
      <family val="2"/>
      <charset val="204"/>
      <scheme val="minor"/>
    </font>
    <font>
      <b/>
      <sz val="10"/>
      <color indexed="8"/>
      <name val="Calibri"/>
      <family val="2"/>
      <charset val="204"/>
    </font>
    <font>
      <b/>
      <sz val="11"/>
      <color indexed="8"/>
      <name val="Calibri"/>
      <family val="2"/>
      <charset val="204"/>
    </font>
    <font>
      <sz val="8.5"/>
      <color theme="1"/>
      <name val="Calibri"/>
      <family val="2"/>
      <charset val="204"/>
      <scheme val="minor"/>
    </font>
    <font>
      <sz val="8.5"/>
      <color rgb="FF000000"/>
      <name val="Tahoma"/>
      <family val="2"/>
    </font>
    <font>
      <b/>
      <sz val="8.5"/>
      <name val="Tahoma"/>
      <family val="2"/>
      <charset val="204"/>
    </font>
    <font>
      <b/>
      <sz val="8.5"/>
      <color rgb="FF000000"/>
      <name val="Tahoma"/>
      <family val="2"/>
      <charset val="204"/>
    </font>
    <font>
      <sz val="9"/>
      <name val="Tahoma"/>
      <family val="2"/>
      <charset val="204"/>
    </font>
    <font>
      <sz val="8.5"/>
      <color rgb="FF000000"/>
      <name val="Tahoma"/>
      <family val="2"/>
      <charset val="204"/>
    </font>
    <font>
      <b/>
      <sz val="10"/>
      <name val="Tahoma"/>
      <family val="2"/>
      <charset val="204"/>
    </font>
    <font>
      <b/>
      <sz val="10"/>
      <color theme="1"/>
      <name val="Tahoma"/>
      <family val="2"/>
      <charset val="204"/>
    </font>
    <font>
      <b/>
      <sz val="8"/>
      <color rgb="FFFF0000"/>
      <name val="Calibri"/>
      <family val="2"/>
      <charset val="204"/>
      <scheme val="minor"/>
    </font>
    <font>
      <sz val="8"/>
      <color indexed="8"/>
      <name val="Calibri"/>
      <family val="2"/>
      <charset val="204"/>
    </font>
    <font>
      <b/>
      <sz val="11"/>
      <name val="Calibri"/>
      <family val="2"/>
      <charset val="204"/>
    </font>
    <font>
      <b/>
      <sz val="8"/>
      <name val="Tahoma"/>
      <family val="2"/>
      <charset val="204"/>
    </font>
    <font>
      <b/>
      <sz val="8"/>
      <name val="Calibri"/>
      <family val="2"/>
      <scheme val="minor"/>
    </font>
    <font>
      <sz val="11"/>
      <name val="Calibri"/>
      <family val="2"/>
      <scheme val="minor"/>
    </font>
    <font>
      <b/>
      <sz val="8"/>
      <color rgb="FFFF0000"/>
      <name val="Calibri"/>
      <family val="2"/>
      <scheme val="minor"/>
    </font>
    <font>
      <b/>
      <sz val="10"/>
      <color rgb="FFFF0000"/>
      <name val="Calibri"/>
      <family val="2"/>
      <charset val="204"/>
      <scheme val="minor"/>
    </font>
    <font>
      <sz val="8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</font>
  </fonts>
  <fills count="19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FF"/>
      </patternFill>
    </fill>
    <fill>
      <patternFill patternType="solid">
        <fgColor rgb="FF92D05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rgb="FF000000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rgb="FF000000"/>
      </patternFill>
    </fill>
    <fill>
      <patternFill patternType="solid">
        <fgColor theme="6" tint="0.59999389629810485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00000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39">
    <xf numFmtId="0" fontId="0" fillId="0" borderId="0" xfId="0"/>
    <xf numFmtId="0" fontId="4" fillId="0" borderId="1" xfId="0" applyNumberFormat="1" applyFont="1" applyBorder="1" applyAlignment="1" applyProtection="1">
      <alignment horizontal="center" vertical="center" readingOrder="1"/>
    </xf>
    <xf numFmtId="0" fontId="4" fillId="0" borderId="1" xfId="0" applyNumberFormat="1" applyFont="1" applyBorder="1" applyAlignment="1" applyProtection="1">
      <alignment horizontal="center" vertical="center" wrapText="1" readingOrder="1"/>
    </xf>
    <xf numFmtId="0" fontId="4" fillId="0" borderId="3" xfId="0" applyNumberFormat="1" applyFont="1" applyBorder="1" applyAlignment="1" applyProtection="1">
      <alignment horizontal="center" vertical="top" readingOrder="1"/>
    </xf>
    <xf numFmtId="0" fontId="4" fillId="0" borderId="3" xfId="0" applyNumberFormat="1" applyFont="1" applyBorder="1" applyAlignment="1" applyProtection="1">
      <alignment horizontal="center" vertical="top" wrapText="1" readingOrder="1"/>
    </xf>
    <xf numFmtId="0" fontId="0" fillId="0" borderId="0" xfId="0" applyAlignment="1">
      <alignment vertical="top"/>
    </xf>
    <xf numFmtId="0" fontId="4" fillId="0" borderId="3" xfId="0" applyNumberFormat="1" applyFont="1" applyBorder="1" applyAlignment="1" applyProtection="1">
      <alignment horizontal="center" vertical="center" readingOrder="1"/>
    </xf>
    <xf numFmtId="0" fontId="4" fillId="0" borderId="4" xfId="0" applyNumberFormat="1" applyFont="1" applyBorder="1" applyAlignment="1" applyProtection="1">
      <alignment horizontal="center" vertical="center" readingOrder="1"/>
    </xf>
    <xf numFmtId="0" fontId="4" fillId="0" borderId="3" xfId="0" applyNumberFormat="1" applyFont="1" applyBorder="1" applyAlignment="1" applyProtection="1">
      <alignment horizontal="center" vertical="center" wrapText="1" readingOrder="1"/>
    </xf>
    <xf numFmtId="0" fontId="0" fillId="0" borderId="0" xfId="0" applyFont="1"/>
    <xf numFmtId="0" fontId="8" fillId="0" borderId="3" xfId="0" applyNumberFormat="1" applyFont="1" applyBorder="1" applyAlignment="1" applyProtection="1">
      <alignment horizontal="center" vertical="center" readingOrder="1"/>
    </xf>
    <xf numFmtId="0" fontId="8" fillId="0" borderId="4" xfId="0" applyNumberFormat="1" applyFont="1" applyBorder="1" applyAlignment="1" applyProtection="1">
      <alignment horizontal="center" vertical="center" wrapText="1" readingOrder="1"/>
    </xf>
    <xf numFmtId="0" fontId="4" fillId="0" borderId="4" xfId="0" applyNumberFormat="1" applyFont="1" applyBorder="1" applyAlignment="1" applyProtection="1">
      <alignment horizontal="center" vertical="center" wrapText="1" readingOrder="1"/>
    </xf>
    <xf numFmtId="0" fontId="0" fillId="2" borderId="3" xfId="0" applyFill="1" applyBorder="1" applyAlignment="1">
      <alignment horizontal="center" wrapText="1"/>
    </xf>
    <xf numFmtId="0" fontId="0" fillId="2" borderId="3" xfId="0" applyFont="1" applyFill="1" applyBorder="1" applyAlignment="1">
      <alignment horizontal="center" wrapText="1"/>
    </xf>
    <xf numFmtId="0" fontId="9" fillId="4" borderId="3" xfId="0" applyNumberFormat="1" applyFont="1" applyFill="1" applyBorder="1" applyAlignment="1" applyProtection="1">
      <alignment horizontal="right" vertical="center" readingOrder="1"/>
    </xf>
    <xf numFmtId="49" fontId="10" fillId="4" borderId="3" xfId="0" applyNumberFormat="1" applyFont="1" applyFill="1" applyBorder="1" applyAlignment="1" applyProtection="1">
      <alignment horizontal="left" vertical="center" readingOrder="1"/>
    </xf>
    <xf numFmtId="49" fontId="9" fillId="4" borderId="3" xfId="0" applyNumberFormat="1" applyFont="1" applyFill="1" applyBorder="1" applyAlignment="1" applyProtection="1">
      <alignment horizontal="left" vertical="center" readingOrder="1"/>
    </xf>
    <xf numFmtId="0" fontId="0" fillId="2" borderId="3" xfId="0" applyFill="1" applyBorder="1" applyAlignment="1">
      <alignment horizontal="center"/>
    </xf>
    <xf numFmtId="0" fontId="10" fillId="4" borderId="3" xfId="0" applyNumberFormat="1" applyFont="1" applyFill="1" applyBorder="1" applyAlignment="1" applyProtection="1">
      <alignment horizontal="left" vertical="center" readingOrder="1"/>
    </xf>
    <xf numFmtId="0" fontId="9" fillId="4" borderId="3" xfId="0" applyNumberFormat="1" applyFont="1" applyFill="1" applyBorder="1" applyAlignment="1" applyProtection="1">
      <alignment horizontal="left" vertical="center" readingOrder="1"/>
    </xf>
    <xf numFmtId="166" fontId="0" fillId="2" borderId="3" xfId="0" applyNumberFormat="1" applyFill="1" applyBorder="1" applyAlignment="1">
      <alignment horizontal="center"/>
    </xf>
    <xf numFmtId="49" fontId="10" fillId="4" borderId="4" xfId="0" applyNumberFormat="1" applyFont="1" applyFill="1" applyBorder="1" applyAlignment="1" applyProtection="1">
      <alignment horizontal="left" vertical="center" readingOrder="1"/>
    </xf>
    <xf numFmtId="49" fontId="9" fillId="4" borderId="4" xfId="0" applyNumberFormat="1" applyFont="1" applyFill="1" applyBorder="1" applyAlignment="1" applyProtection="1">
      <alignment horizontal="left" vertical="center" readingOrder="1"/>
    </xf>
    <xf numFmtId="49" fontId="10" fillId="4" borderId="1" xfId="0" applyNumberFormat="1" applyFont="1" applyFill="1" applyBorder="1" applyAlignment="1" applyProtection="1">
      <alignment horizontal="left" vertical="center" readingOrder="1"/>
    </xf>
    <xf numFmtId="49" fontId="9" fillId="4" borderId="1" xfId="0" applyNumberFormat="1" applyFont="1" applyFill="1" applyBorder="1" applyAlignment="1" applyProtection="1">
      <alignment horizontal="left" vertical="center" readingOrder="1"/>
    </xf>
    <xf numFmtId="0" fontId="9" fillId="4" borderId="1" xfId="0" applyNumberFormat="1" applyFont="1" applyFill="1" applyBorder="1" applyAlignment="1" applyProtection="1">
      <alignment horizontal="right" vertical="center" readingOrder="1"/>
    </xf>
    <xf numFmtId="0" fontId="9" fillId="4" borderId="7" xfId="0" applyNumberFormat="1" applyFont="1" applyFill="1" applyBorder="1" applyAlignment="1" applyProtection="1">
      <alignment horizontal="right" vertical="center" readingOrder="1"/>
    </xf>
    <xf numFmtId="49" fontId="10" fillId="4" borderId="7" xfId="0" applyNumberFormat="1" applyFont="1" applyFill="1" applyBorder="1" applyAlignment="1" applyProtection="1">
      <alignment horizontal="left" vertical="center" readingOrder="1"/>
    </xf>
    <xf numFmtId="49" fontId="9" fillId="4" borderId="7" xfId="0" applyNumberFormat="1" applyFont="1" applyFill="1" applyBorder="1" applyAlignment="1" applyProtection="1">
      <alignment horizontal="left" vertical="center" readingOrder="1"/>
    </xf>
    <xf numFmtId="164" fontId="0" fillId="0" borderId="0" xfId="0" applyNumberFormat="1"/>
    <xf numFmtId="0" fontId="9" fillId="4" borderId="4" xfId="0" applyNumberFormat="1" applyFont="1" applyFill="1" applyBorder="1" applyAlignment="1" applyProtection="1">
      <alignment horizontal="left" vertical="center" readingOrder="1"/>
    </xf>
    <xf numFmtId="0" fontId="0" fillId="2" borderId="3" xfId="0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2" borderId="3" xfId="0" applyFill="1" applyBorder="1" applyAlignment="1">
      <alignment horizontal="center" vertical="center"/>
    </xf>
    <xf numFmtId="166" fontId="0" fillId="2" borderId="3" xfId="0" applyNumberFormat="1" applyFill="1" applyBorder="1" applyAlignment="1">
      <alignment horizontal="center" vertical="center"/>
    </xf>
    <xf numFmtId="2" fontId="0" fillId="2" borderId="3" xfId="0" applyNumberFormat="1" applyFill="1" applyBorder="1" applyAlignment="1">
      <alignment horizontal="center" vertical="center"/>
    </xf>
    <xf numFmtId="165" fontId="0" fillId="2" borderId="3" xfId="0" applyNumberFormat="1" applyFill="1" applyBorder="1" applyAlignment="1">
      <alignment horizontal="center" vertical="center"/>
    </xf>
    <xf numFmtId="0" fontId="2" fillId="0" borderId="3" xfId="0" applyFont="1" applyBorder="1" applyAlignment="1">
      <alignment vertical="center"/>
    </xf>
    <xf numFmtId="0" fontId="0" fillId="0" borderId="3" xfId="0" applyBorder="1" applyAlignment="1">
      <alignment vertical="center"/>
    </xf>
    <xf numFmtId="0" fontId="7" fillId="0" borderId="0" xfId="0" applyFont="1" applyAlignment="1">
      <alignment horizontal="center" vertical="center" readingOrder="1"/>
    </xf>
    <xf numFmtId="49" fontId="7" fillId="3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2" borderId="3" xfId="0" applyFill="1" applyBorder="1" applyAlignment="1">
      <alignment vertical="center"/>
    </xf>
    <xf numFmtId="0" fontId="12" fillId="0" borderId="3" xfId="0" applyFont="1" applyBorder="1" applyAlignment="1">
      <alignment horizontal="left" vertical="center"/>
    </xf>
    <xf numFmtId="0" fontId="0" fillId="0" borderId="10" xfId="0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12" fillId="2" borderId="3" xfId="0" applyFont="1" applyFill="1" applyBorder="1" applyAlignment="1">
      <alignment horizontal="left" vertical="center"/>
    </xf>
    <xf numFmtId="0" fontId="10" fillId="4" borderId="1" xfId="0" applyNumberFormat="1" applyFont="1" applyFill="1" applyBorder="1" applyAlignment="1" applyProtection="1">
      <alignment horizontal="left" vertical="center" readingOrder="1"/>
    </xf>
    <xf numFmtId="0" fontId="4" fillId="0" borderId="4" xfId="0" applyNumberFormat="1" applyFont="1" applyBorder="1" applyAlignment="1" applyProtection="1">
      <alignment horizontal="center" vertical="center" wrapText="1" readingOrder="1"/>
    </xf>
    <xf numFmtId="0" fontId="0" fillId="2" borderId="4" xfId="0" applyFill="1" applyBorder="1" applyAlignment="1">
      <alignment horizontal="center" vertical="center"/>
    </xf>
    <xf numFmtId="49" fontId="10" fillId="4" borderId="3" xfId="0" applyNumberFormat="1" applyFont="1" applyFill="1" applyBorder="1" applyAlignment="1" applyProtection="1">
      <alignment horizontal="left" vertical="center" wrapText="1" readingOrder="1"/>
    </xf>
    <xf numFmtId="0" fontId="2" fillId="0" borderId="9" xfId="0" applyFont="1" applyBorder="1" applyAlignment="1">
      <alignment horizontal="left" vertical="center"/>
    </xf>
    <xf numFmtId="0" fontId="14" fillId="0" borderId="3" xfId="0" applyFont="1" applyBorder="1" applyAlignment="1">
      <alignment vertical="center"/>
    </xf>
    <xf numFmtId="0" fontId="2" fillId="2" borderId="3" xfId="0" applyFont="1" applyFill="1" applyBorder="1" applyAlignment="1">
      <alignment horizontal="left" vertical="center"/>
    </xf>
    <xf numFmtId="0" fontId="0" fillId="2" borderId="3" xfId="0" applyFill="1" applyBorder="1" applyAlignment="1">
      <alignment horizontal="right" vertical="center"/>
    </xf>
    <xf numFmtId="49" fontId="10" fillId="4" borderId="6" xfId="0" applyNumberFormat="1" applyFont="1" applyFill="1" applyBorder="1" applyAlignment="1" applyProtection="1">
      <alignment horizontal="left" vertical="center" readingOrder="1"/>
    </xf>
    <xf numFmtId="0" fontId="9" fillId="4" borderId="3" xfId="0" applyNumberFormat="1" applyFont="1" applyFill="1" applyBorder="1" applyAlignment="1" applyProtection="1">
      <alignment horizontal="right" readingOrder="1"/>
    </xf>
    <xf numFmtId="49" fontId="9" fillId="4" borderId="4" xfId="0" applyNumberFormat="1" applyFont="1" applyFill="1" applyBorder="1" applyAlignment="1" applyProtection="1">
      <alignment horizontal="left" readingOrder="1"/>
    </xf>
    <xf numFmtId="1" fontId="0" fillId="2" borderId="3" xfId="0" applyNumberFormat="1" applyFill="1" applyBorder="1" applyAlignment="1">
      <alignment horizontal="center"/>
    </xf>
    <xf numFmtId="0" fontId="9" fillId="4" borderId="4" xfId="0" applyNumberFormat="1" applyFont="1" applyFill="1" applyBorder="1" applyAlignment="1" applyProtection="1">
      <alignment horizontal="left" readingOrder="1"/>
    </xf>
    <xf numFmtId="0" fontId="16" fillId="0" borderId="4" xfId="0" applyNumberFormat="1" applyFont="1" applyBorder="1" applyAlignment="1" applyProtection="1">
      <alignment horizontal="left" vertical="center" readingOrder="1"/>
    </xf>
    <xf numFmtId="0" fontId="2" fillId="0" borderId="10" xfId="0" applyFont="1" applyBorder="1" applyAlignment="1">
      <alignment horizontal="center" vertical="center"/>
    </xf>
    <xf numFmtId="0" fontId="16" fillId="0" borderId="3" xfId="0" applyNumberFormat="1" applyFont="1" applyBorder="1" applyAlignment="1" applyProtection="1">
      <alignment horizontal="center" vertical="center" readingOrder="1"/>
    </xf>
    <xf numFmtId="0" fontId="11" fillId="0" borderId="3" xfId="0" applyNumberFormat="1" applyFont="1" applyBorder="1" applyAlignment="1" applyProtection="1">
      <alignment horizontal="right" vertical="center" readingOrder="1"/>
    </xf>
    <xf numFmtId="0" fontId="0" fillId="0" borderId="3" xfId="0" applyBorder="1" applyAlignment="1">
      <alignment horizontal="center"/>
    </xf>
    <xf numFmtId="0" fontId="4" fillId="0" borderId="1" xfId="0" applyNumberFormat="1" applyFont="1" applyBorder="1" applyAlignment="1" applyProtection="1">
      <alignment horizontal="center" readingOrder="1"/>
    </xf>
    <xf numFmtId="0" fontId="4" fillId="0" borderId="1" xfId="0" applyNumberFormat="1" applyFont="1" applyBorder="1" applyAlignment="1" applyProtection="1">
      <alignment horizontal="center" wrapText="1" readingOrder="1"/>
    </xf>
    <xf numFmtId="0" fontId="4" fillId="0" borderId="3" xfId="0" applyNumberFormat="1" applyFont="1" applyBorder="1" applyAlignment="1" applyProtection="1">
      <alignment horizontal="center" readingOrder="1"/>
    </xf>
    <xf numFmtId="0" fontId="4" fillId="0" borderId="4" xfId="0" applyNumberFormat="1" applyFont="1" applyBorder="1" applyAlignment="1" applyProtection="1">
      <alignment horizontal="center" readingOrder="1"/>
    </xf>
    <xf numFmtId="0" fontId="4" fillId="0" borderId="3" xfId="0" applyNumberFormat="1" applyFont="1" applyBorder="1" applyAlignment="1" applyProtection="1">
      <alignment horizontal="center" wrapText="1" readingOrder="1"/>
    </xf>
    <xf numFmtId="0" fontId="8" fillId="0" borderId="3" xfId="0" applyNumberFormat="1" applyFont="1" applyBorder="1" applyAlignment="1" applyProtection="1">
      <alignment horizontal="center" readingOrder="1"/>
    </xf>
    <xf numFmtId="0" fontId="8" fillId="0" borderId="4" xfId="0" applyNumberFormat="1" applyFont="1" applyBorder="1" applyAlignment="1" applyProtection="1">
      <alignment horizontal="center" wrapText="1" readingOrder="1"/>
    </xf>
    <xf numFmtId="0" fontId="4" fillId="0" borderId="4" xfId="0" applyNumberFormat="1" applyFont="1" applyBorder="1" applyAlignment="1" applyProtection="1">
      <alignment horizontal="center" wrapText="1" readingOrder="1"/>
    </xf>
    <xf numFmtId="0" fontId="0" fillId="0" borderId="3" xfId="0" applyBorder="1" applyAlignment="1"/>
    <xf numFmtId="49" fontId="10" fillId="4" borderId="3" xfId="0" applyNumberFormat="1" applyFont="1" applyFill="1" applyBorder="1" applyAlignment="1" applyProtection="1">
      <alignment horizontal="left" readingOrder="1"/>
    </xf>
    <xf numFmtId="49" fontId="9" fillId="4" borderId="3" xfId="0" applyNumberFormat="1" applyFont="1" applyFill="1" applyBorder="1" applyAlignment="1" applyProtection="1">
      <alignment horizontal="left" readingOrder="1"/>
    </xf>
    <xf numFmtId="0" fontId="10" fillId="4" borderId="3" xfId="0" applyNumberFormat="1" applyFont="1" applyFill="1" applyBorder="1" applyAlignment="1" applyProtection="1">
      <alignment horizontal="left" readingOrder="1"/>
    </xf>
    <xf numFmtId="0" fontId="9" fillId="4" borderId="3" xfId="0" applyNumberFormat="1" applyFont="1" applyFill="1" applyBorder="1" applyAlignment="1" applyProtection="1">
      <alignment horizontal="left" readingOrder="1"/>
    </xf>
    <xf numFmtId="0" fontId="12" fillId="0" borderId="3" xfId="0" applyFont="1" applyBorder="1" applyAlignment="1">
      <alignment horizontal="left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/>
    <xf numFmtId="49" fontId="10" fillId="4" borderId="4" xfId="0" applyNumberFormat="1" applyFont="1" applyFill="1" applyBorder="1" applyAlignment="1" applyProtection="1">
      <alignment horizontal="left" readingOrder="1"/>
    </xf>
    <xf numFmtId="49" fontId="10" fillId="4" borderId="3" xfId="0" applyNumberFormat="1" applyFont="1" applyFill="1" applyBorder="1" applyAlignment="1" applyProtection="1">
      <alignment horizontal="left" wrapText="1" readingOrder="1"/>
    </xf>
    <xf numFmtId="0" fontId="12" fillId="2" borderId="3" xfId="0" applyFont="1" applyFill="1" applyBorder="1" applyAlignment="1">
      <alignment horizontal="left"/>
    </xf>
    <xf numFmtId="0" fontId="16" fillId="0" borderId="3" xfId="0" applyNumberFormat="1" applyFont="1" applyBorder="1" applyAlignment="1" applyProtection="1">
      <alignment horizontal="center" readingOrder="1"/>
    </xf>
    <xf numFmtId="0" fontId="2" fillId="0" borderId="9" xfId="0" applyFont="1" applyBorder="1" applyAlignment="1">
      <alignment horizontal="left"/>
    </xf>
    <xf numFmtId="49" fontId="9" fillId="4" borderId="1" xfId="0" applyNumberFormat="1" applyFont="1" applyFill="1" applyBorder="1" applyAlignment="1" applyProtection="1">
      <alignment horizontal="left" readingOrder="1"/>
    </xf>
    <xf numFmtId="49" fontId="10" fillId="4" borderId="1" xfId="0" applyNumberFormat="1" applyFont="1" applyFill="1" applyBorder="1" applyAlignment="1" applyProtection="1">
      <alignment horizontal="left" readingOrder="1"/>
    </xf>
    <xf numFmtId="49" fontId="10" fillId="4" borderId="7" xfId="0" applyNumberFormat="1" applyFont="1" applyFill="1" applyBorder="1" applyAlignment="1" applyProtection="1">
      <alignment horizontal="left" readingOrder="1"/>
    </xf>
    <xf numFmtId="49" fontId="9" fillId="4" borderId="7" xfId="0" applyNumberFormat="1" applyFont="1" applyFill="1" applyBorder="1" applyAlignment="1" applyProtection="1">
      <alignment horizontal="left" readingOrder="1"/>
    </xf>
    <xf numFmtId="0" fontId="10" fillId="4" borderId="1" xfId="0" applyNumberFormat="1" applyFont="1" applyFill="1" applyBorder="1" applyAlignment="1" applyProtection="1">
      <alignment horizontal="left" readingOrder="1"/>
    </xf>
    <xf numFmtId="0" fontId="2" fillId="0" borderId="3" xfId="0" applyFont="1" applyBorder="1" applyAlignment="1"/>
    <xf numFmtId="49" fontId="10" fillId="4" borderId="6" xfId="0" applyNumberFormat="1" applyFont="1" applyFill="1" applyBorder="1" applyAlignment="1" applyProtection="1">
      <alignment horizontal="left" readingOrder="1"/>
    </xf>
    <xf numFmtId="0" fontId="0" fillId="2" borderId="3" xfId="0" applyFill="1" applyBorder="1" applyAlignment="1">
      <alignment horizontal="right"/>
    </xf>
    <xf numFmtId="0" fontId="14" fillId="0" borderId="3" xfId="0" applyFont="1" applyBorder="1" applyAlignment="1"/>
    <xf numFmtId="0" fontId="2" fillId="2" borderId="3" xfId="0" applyFont="1" applyFill="1" applyBorder="1" applyAlignment="1">
      <alignment horizontal="left"/>
    </xf>
    <xf numFmtId="0" fontId="0" fillId="2" borderId="6" xfId="0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4" fillId="0" borderId="1" xfId="0" applyNumberFormat="1" applyFont="1" applyBorder="1" applyAlignment="1" applyProtection="1">
      <alignment horizontal="center" vertical="center"/>
    </xf>
    <xf numFmtId="0" fontId="4" fillId="0" borderId="1" xfId="0" applyNumberFormat="1" applyFont="1" applyBorder="1" applyAlignment="1" applyProtection="1">
      <alignment horizontal="center" vertical="center" wrapText="1"/>
    </xf>
    <xf numFmtId="0" fontId="4" fillId="0" borderId="3" xfId="0" applyNumberFormat="1" applyFont="1" applyBorder="1" applyAlignment="1" applyProtection="1">
      <alignment horizontal="center" vertical="center"/>
    </xf>
    <xf numFmtId="0" fontId="4" fillId="0" borderId="4" xfId="0" applyNumberFormat="1" applyFont="1" applyBorder="1" applyAlignment="1" applyProtection="1">
      <alignment horizontal="center" vertical="center"/>
    </xf>
    <xf numFmtId="0" fontId="4" fillId="0" borderId="3" xfId="0" applyNumberFormat="1" applyFont="1" applyBorder="1" applyAlignment="1" applyProtection="1">
      <alignment horizontal="center" vertical="center" wrapText="1"/>
    </xf>
    <xf numFmtId="0" fontId="8" fillId="0" borderId="3" xfId="0" applyNumberFormat="1" applyFont="1" applyBorder="1" applyAlignment="1" applyProtection="1">
      <alignment horizontal="center" vertical="center"/>
    </xf>
    <xf numFmtId="0" fontId="8" fillId="0" borderId="4" xfId="0" applyNumberFormat="1" applyFont="1" applyBorder="1" applyAlignment="1" applyProtection="1">
      <alignment horizontal="center" vertical="center" wrapText="1"/>
    </xf>
    <xf numFmtId="0" fontId="4" fillId="0" borderId="4" xfId="0" applyNumberFormat="1" applyFont="1" applyBorder="1" applyAlignment="1" applyProtection="1">
      <alignment horizontal="center" vertical="center" wrapText="1"/>
    </xf>
    <xf numFmtId="0" fontId="9" fillId="4" borderId="3" xfId="0" applyNumberFormat="1" applyFont="1" applyFill="1" applyBorder="1" applyAlignment="1" applyProtection="1">
      <alignment horizontal="right" vertical="center"/>
    </xf>
    <xf numFmtId="49" fontId="10" fillId="4" borderId="3" xfId="0" applyNumberFormat="1" applyFont="1" applyFill="1" applyBorder="1" applyAlignment="1" applyProtection="1">
      <alignment horizontal="left" vertical="center"/>
    </xf>
    <xf numFmtId="49" fontId="9" fillId="4" borderId="3" xfId="0" applyNumberFormat="1" applyFont="1" applyFill="1" applyBorder="1" applyAlignment="1" applyProtection="1">
      <alignment horizontal="left" vertical="center"/>
    </xf>
    <xf numFmtId="0" fontId="10" fillId="4" borderId="3" xfId="0" applyNumberFormat="1" applyFont="1" applyFill="1" applyBorder="1" applyAlignment="1" applyProtection="1">
      <alignment horizontal="left" vertical="center"/>
    </xf>
    <xf numFmtId="0" fontId="9" fillId="4" borderId="3" xfId="0" applyNumberFormat="1" applyFont="1" applyFill="1" applyBorder="1" applyAlignment="1" applyProtection="1">
      <alignment horizontal="left" vertical="center"/>
    </xf>
    <xf numFmtId="49" fontId="10" fillId="4" borderId="4" xfId="0" applyNumberFormat="1" applyFont="1" applyFill="1" applyBorder="1" applyAlignment="1" applyProtection="1">
      <alignment horizontal="left" vertical="center"/>
    </xf>
    <xf numFmtId="49" fontId="9" fillId="4" borderId="4" xfId="0" applyNumberFormat="1" applyFont="1" applyFill="1" applyBorder="1" applyAlignment="1" applyProtection="1">
      <alignment horizontal="left" vertical="center"/>
    </xf>
    <xf numFmtId="49" fontId="10" fillId="4" borderId="3" xfId="0" applyNumberFormat="1" applyFont="1" applyFill="1" applyBorder="1" applyAlignment="1" applyProtection="1">
      <alignment horizontal="left" vertical="center" wrapText="1"/>
    </xf>
    <xf numFmtId="0" fontId="11" fillId="0" borderId="3" xfId="0" applyNumberFormat="1" applyFont="1" applyBorder="1" applyAlignment="1" applyProtection="1">
      <alignment horizontal="right" vertical="center"/>
    </xf>
    <xf numFmtId="49" fontId="9" fillId="4" borderId="1" xfId="0" applyNumberFormat="1" applyFont="1" applyFill="1" applyBorder="1" applyAlignment="1" applyProtection="1">
      <alignment horizontal="left" vertical="center"/>
    </xf>
    <xf numFmtId="49" fontId="10" fillId="4" borderId="1" xfId="0" applyNumberFormat="1" applyFont="1" applyFill="1" applyBorder="1" applyAlignment="1" applyProtection="1">
      <alignment horizontal="left" vertical="center"/>
    </xf>
    <xf numFmtId="0" fontId="9" fillId="4" borderId="1" xfId="0" applyNumberFormat="1" applyFont="1" applyFill="1" applyBorder="1" applyAlignment="1" applyProtection="1">
      <alignment horizontal="right" vertical="center"/>
    </xf>
    <xf numFmtId="0" fontId="9" fillId="4" borderId="7" xfId="0" applyNumberFormat="1" applyFont="1" applyFill="1" applyBorder="1" applyAlignment="1" applyProtection="1">
      <alignment horizontal="right" vertical="center"/>
    </xf>
    <xf numFmtId="49" fontId="10" fillId="4" borderId="7" xfId="0" applyNumberFormat="1" applyFont="1" applyFill="1" applyBorder="1" applyAlignment="1" applyProtection="1">
      <alignment horizontal="left" vertical="center"/>
    </xf>
    <xf numFmtId="49" fontId="9" fillId="4" borderId="7" xfId="0" applyNumberFormat="1" applyFont="1" applyFill="1" applyBorder="1" applyAlignment="1" applyProtection="1">
      <alignment horizontal="left" vertical="center"/>
    </xf>
    <xf numFmtId="0" fontId="10" fillId="4" borderId="1" xfId="0" applyNumberFormat="1" applyFont="1" applyFill="1" applyBorder="1" applyAlignment="1" applyProtection="1">
      <alignment horizontal="left" vertical="center"/>
    </xf>
    <xf numFmtId="0" fontId="9" fillId="4" borderId="4" xfId="0" applyNumberFormat="1" applyFont="1" applyFill="1" applyBorder="1" applyAlignment="1" applyProtection="1">
      <alignment horizontal="left" vertical="center"/>
    </xf>
    <xf numFmtId="0" fontId="0" fillId="2" borderId="3" xfId="0" applyFill="1" applyBorder="1" applyAlignment="1">
      <alignment horizontal="center" vertical="center" readingOrder="1"/>
    </xf>
    <xf numFmtId="1" fontId="0" fillId="2" borderId="3" xfId="0" applyNumberFormat="1" applyFill="1" applyBorder="1" applyAlignment="1">
      <alignment horizontal="center" vertical="center" readingOrder="1"/>
    </xf>
    <xf numFmtId="0" fontId="0" fillId="0" borderId="0" xfId="0" applyAlignment="1">
      <alignment horizontal="center"/>
    </xf>
    <xf numFmtId="0" fontId="9" fillId="4" borderId="3" xfId="0" applyNumberFormat="1" applyFont="1" applyFill="1" applyBorder="1" applyAlignment="1" applyProtection="1">
      <alignment horizontal="center" readingOrder="1"/>
    </xf>
    <xf numFmtId="49" fontId="9" fillId="4" borderId="3" xfId="0" applyNumberFormat="1" applyFont="1" applyFill="1" applyBorder="1" applyAlignment="1" applyProtection="1">
      <alignment horizontal="center" readingOrder="1"/>
    </xf>
    <xf numFmtId="49" fontId="9" fillId="4" borderId="4" xfId="0" applyNumberFormat="1" applyFont="1" applyFill="1" applyBorder="1" applyAlignment="1" applyProtection="1">
      <alignment horizontal="center" readingOrder="1"/>
    </xf>
    <xf numFmtId="0" fontId="2" fillId="0" borderId="9" xfId="0" applyFont="1" applyBorder="1" applyAlignment="1">
      <alignment horizontal="center"/>
    </xf>
    <xf numFmtId="49" fontId="9" fillId="4" borderId="1" xfId="0" applyNumberFormat="1" applyFont="1" applyFill="1" applyBorder="1" applyAlignment="1" applyProtection="1">
      <alignment horizontal="center" readingOrder="1"/>
    </xf>
    <xf numFmtId="49" fontId="9" fillId="4" borderId="7" xfId="0" applyNumberFormat="1" applyFont="1" applyFill="1" applyBorder="1" applyAlignment="1" applyProtection="1">
      <alignment horizontal="center" readingOrder="1"/>
    </xf>
    <xf numFmtId="0" fontId="2" fillId="0" borderId="3" xfId="0" applyFont="1" applyBorder="1" applyAlignment="1">
      <alignment horizontal="center"/>
    </xf>
    <xf numFmtId="0" fontId="14" fillId="0" borderId="3" xfId="0" applyFont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4" fillId="0" borderId="3" xfId="0" applyNumberFormat="1" applyFont="1" applyBorder="1" applyAlignment="1" applyProtection="1">
      <alignment horizontal="left" readingOrder="1"/>
    </xf>
    <xf numFmtId="0" fontId="11" fillId="0" borderId="3" xfId="0" applyNumberFormat="1" applyFont="1" applyBorder="1" applyAlignment="1" applyProtection="1">
      <alignment horizontal="left" readingOrder="1"/>
    </xf>
    <xf numFmtId="0" fontId="9" fillId="4" borderId="7" xfId="0" applyNumberFormat="1" applyFont="1" applyFill="1" applyBorder="1" applyAlignment="1" applyProtection="1">
      <alignment horizontal="left" readingOrder="1"/>
    </xf>
    <xf numFmtId="0" fontId="2" fillId="0" borderId="10" xfId="0" applyFont="1" applyBorder="1" applyAlignment="1">
      <alignment horizontal="left"/>
    </xf>
    <xf numFmtId="0" fontId="0" fillId="0" borderId="0" xfId="0" applyBorder="1" applyAlignment="1">
      <alignment horizontal="left"/>
    </xf>
    <xf numFmtId="165" fontId="0" fillId="2" borderId="3" xfId="0" applyNumberFormat="1" applyFill="1" applyBorder="1" applyAlignment="1">
      <alignment horizontal="center"/>
    </xf>
    <xf numFmtId="165" fontId="0" fillId="2" borderId="3" xfId="0" applyNumberFormat="1" applyFill="1" applyBorder="1" applyAlignment="1">
      <alignment horizontal="center" vertical="center" wrapText="1"/>
    </xf>
    <xf numFmtId="165" fontId="0" fillId="2" borderId="3" xfId="0" applyNumberFormat="1" applyFill="1" applyBorder="1" applyAlignment="1">
      <alignment horizontal="center" wrapText="1"/>
    </xf>
    <xf numFmtId="165" fontId="0" fillId="2" borderId="3" xfId="0" applyNumberFormat="1" applyFont="1" applyFill="1" applyBorder="1" applyAlignment="1">
      <alignment horizontal="center" vertical="center" wrapText="1"/>
    </xf>
    <xf numFmtId="165" fontId="0" fillId="2" borderId="4" xfId="0" applyNumberFormat="1" applyFill="1" applyBorder="1" applyAlignment="1">
      <alignment horizontal="center" vertical="center"/>
    </xf>
    <xf numFmtId="165" fontId="0" fillId="2" borderId="3" xfId="0" applyNumberFormat="1" applyFill="1" applyBorder="1" applyAlignment="1">
      <alignment vertical="center"/>
    </xf>
    <xf numFmtId="165" fontId="0" fillId="2" borderId="3" xfId="0" applyNumberFormat="1" applyFill="1" applyBorder="1" applyAlignment="1">
      <alignment horizontal="right" vertical="center"/>
    </xf>
    <xf numFmtId="165" fontId="0" fillId="2" borderId="6" xfId="0" applyNumberFormat="1" applyFill="1" applyBorder="1" applyAlignment="1">
      <alignment horizontal="center" vertical="center"/>
    </xf>
    <xf numFmtId="0" fontId="3" fillId="0" borderId="0" xfId="0" applyNumberFormat="1" applyFont="1" applyAlignment="1" applyProtection="1">
      <alignment horizontal="center" vertical="center" wrapText="1" readingOrder="1"/>
    </xf>
    <xf numFmtId="49" fontId="0" fillId="3" borderId="3" xfId="0" applyNumberFormat="1" applyFont="1" applyFill="1" applyBorder="1" applyAlignment="1">
      <alignment horizontal="center" wrapText="1"/>
    </xf>
    <xf numFmtId="49" fontId="0" fillId="7" borderId="3" xfId="0" applyNumberFormat="1" applyFill="1" applyBorder="1" applyAlignment="1">
      <alignment horizontal="center" wrapText="1"/>
    </xf>
    <xf numFmtId="49" fontId="6" fillId="7" borderId="3" xfId="0" applyNumberFormat="1" applyFont="1" applyFill="1" applyBorder="1" applyAlignment="1">
      <alignment horizontal="center" vertical="center" wrapText="1" readingOrder="1"/>
    </xf>
    <xf numFmtId="49" fontId="6" fillId="7" borderId="3" xfId="0" applyNumberFormat="1" applyFont="1" applyFill="1" applyBorder="1" applyAlignment="1">
      <alignment horizontal="center" wrapText="1" readingOrder="1"/>
    </xf>
    <xf numFmtId="49" fontId="0" fillId="3" borderId="3" xfId="0" applyNumberFormat="1" applyFont="1" applyFill="1" applyBorder="1" applyAlignment="1">
      <alignment horizontal="center" vertical="center" wrapText="1"/>
    </xf>
    <xf numFmtId="49" fontId="0" fillId="7" borderId="3" xfId="0" applyNumberFormat="1" applyFill="1" applyBorder="1" applyAlignment="1">
      <alignment horizontal="center" vertical="center" wrapText="1"/>
    </xf>
    <xf numFmtId="49" fontId="6" fillId="7" borderId="3" xfId="0" applyNumberFormat="1" applyFont="1" applyFill="1" applyBorder="1" applyAlignment="1">
      <alignment horizontal="center" vertical="center" wrapText="1"/>
    </xf>
    <xf numFmtId="0" fontId="0" fillId="2" borderId="0" xfId="0" applyFill="1"/>
    <xf numFmtId="0" fontId="21" fillId="8" borderId="3" xfId="0" applyFont="1" applyFill="1" applyBorder="1" applyAlignment="1">
      <alignment horizontal="center" vertical="center"/>
    </xf>
    <xf numFmtId="165" fontId="21" fillId="8" borderId="3" xfId="0" applyNumberFormat="1" applyFont="1" applyFill="1" applyBorder="1" applyAlignment="1">
      <alignment horizontal="center" vertical="center"/>
    </xf>
    <xf numFmtId="1" fontId="21" fillId="8" borderId="3" xfId="0" applyNumberFormat="1" applyFont="1" applyFill="1" applyBorder="1" applyAlignment="1">
      <alignment horizontal="center" vertical="center"/>
    </xf>
    <xf numFmtId="164" fontId="6" fillId="2" borderId="3" xfId="0" applyNumberFormat="1" applyFont="1" applyFill="1" applyBorder="1" applyAlignment="1">
      <alignment horizontal="center" vertical="center" wrapText="1" readingOrder="1"/>
    </xf>
    <xf numFmtId="0" fontId="7" fillId="2" borderId="3" xfId="0" applyFont="1" applyFill="1" applyBorder="1" applyAlignment="1">
      <alignment horizontal="center" vertical="center" readingOrder="1"/>
    </xf>
    <xf numFmtId="164" fontId="2" fillId="2" borderId="3" xfId="0" applyNumberFormat="1" applyFont="1" applyFill="1" applyBorder="1" applyAlignment="1">
      <alignment horizontal="center" vertical="center" wrapText="1"/>
    </xf>
    <xf numFmtId="1" fontId="1" fillId="5" borderId="3" xfId="0" applyNumberFormat="1" applyFont="1" applyFill="1" applyBorder="1" applyAlignment="1" applyProtection="1">
      <alignment horizontal="center" wrapText="1"/>
      <protection locked="0"/>
    </xf>
    <xf numFmtId="165" fontId="0" fillId="3" borderId="3" xfId="0" applyNumberFormat="1" applyFill="1" applyBorder="1" applyAlignment="1">
      <alignment horizontal="center" vertical="center"/>
    </xf>
    <xf numFmtId="165" fontId="0" fillId="6" borderId="3" xfId="0" applyNumberFormat="1" applyFill="1" applyBorder="1" applyAlignment="1">
      <alignment horizontal="center" vertical="center"/>
    </xf>
    <xf numFmtId="165" fontId="0" fillId="7" borderId="3" xfId="0" applyNumberFormat="1" applyFill="1" applyBorder="1" applyAlignment="1">
      <alignment horizontal="center" vertical="center"/>
    </xf>
    <xf numFmtId="164" fontId="24" fillId="0" borderId="0" xfId="0" applyNumberFormat="1" applyFont="1"/>
    <xf numFmtId="164" fontId="24" fillId="0" borderId="3" xfId="0" applyNumberFormat="1" applyFont="1" applyBorder="1" applyAlignment="1">
      <alignment horizontal="center" vertical="center" wrapText="1"/>
    </xf>
    <xf numFmtId="166" fontId="24" fillId="0" borderId="3" xfId="0" applyNumberFormat="1" applyFont="1" applyBorder="1" applyAlignment="1" applyProtection="1">
      <alignment horizontal="center" vertical="center"/>
    </xf>
    <xf numFmtId="1" fontId="24" fillId="0" borderId="3" xfId="0" applyNumberFormat="1" applyFont="1" applyBorder="1" applyAlignment="1">
      <alignment horizontal="center" vertical="center" wrapText="1"/>
    </xf>
    <xf numFmtId="0" fontId="19" fillId="2" borderId="0" xfId="0" applyFont="1" applyFill="1"/>
    <xf numFmtId="0" fontId="19" fillId="2" borderId="3" xfId="0" applyFont="1" applyFill="1" applyBorder="1" applyAlignment="1">
      <alignment horizontal="center"/>
    </xf>
    <xf numFmtId="166" fontId="19" fillId="2" borderId="3" xfId="0" applyNumberFormat="1" applyFont="1" applyFill="1" applyBorder="1" applyAlignment="1">
      <alignment horizontal="center"/>
    </xf>
    <xf numFmtId="0" fontId="0" fillId="0" borderId="3" xfId="0" applyBorder="1" applyAlignment="1">
      <alignment horizontal="left"/>
    </xf>
    <xf numFmtId="1" fontId="25" fillId="0" borderId="3" xfId="0" applyNumberFormat="1" applyFont="1" applyBorder="1" applyAlignment="1">
      <alignment horizontal="center" vertical="center" wrapText="1"/>
    </xf>
    <xf numFmtId="49" fontId="7" fillId="3" borderId="4" xfId="0" applyNumberFormat="1" applyFont="1" applyFill="1" applyBorder="1" applyAlignment="1">
      <alignment horizontal="center" vertical="center" wrapText="1" readingOrder="1"/>
    </xf>
    <xf numFmtId="0" fontId="7" fillId="0" borderId="0" xfId="0" applyFont="1" applyAlignment="1">
      <alignment vertical="center" readingOrder="1"/>
    </xf>
    <xf numFmtId="165" fontId="0" fillId="2" borderId="3" xfId="0" applyNumberFormat="1" applyFont="1" applyFill="1" applyBorder="1" applyAlignment="1">
      <alignment horizontal="center" wrapText="1"/>
    </xf>
    <xf numFmtId="165" fontId="0" fillId="2" borderId="3" xfId="0" applyNumberFormat="1" applyFill="1" applyBorder="1" applyAlignment="1" applyProtection="1">
      <alignment horizontal="center" vertical="center"/>
    </xf>
    <xf numFmtId="0" fontId="9" fillId="4" borderId="5" xfId="0" applyNumberFormat="1" applyFont="1" applyFill="1" applyBorder="1" applyAlignment="1" applyProtection="1">
      <alignment horizontal="right" vertical="center" readingOrder="1"/>
    </xf>
    <xf numFmtId="165" fontId="21" fillId="8" borderId="3" xfId="0" applyNumberFormat="1" applyFont="1" applyFill="1" applyBorder="1" applyAlignment="1">
      <alignment horizontal="center" vertical="center" wrapText="1"/>
    </xf>
    <xf numFmtId="165" fontId="21" fillId="8" borderId="3" xfId="0" applyNumberFormat="1" applyFont="1" applyFill="1" applyBorder="1" applyAlignment="1">
      <alignment vertical="center"/>
    </xf>
    <xf numFmtId="49" fontId="0" fillId="7" borderId="3" xfId="0" applyNumberFormat="1" applyFont="1" applyFill="1" applyBorder="1" applyAlignment="1">
      <alignment horizontal="center" vertical="center" wrapText="1"/>
    </xf>
    <xf numFmtId="165" fontId="22" fillId="8" borderId="3" xfId="0" applyNumberFormat="1" applyFont="1" applyFill="1" applyBorder="1" applyAlignment="1">
      <alignment horizontal="center" vertical="center"/>
    </xf>
    <xf numFmtId="0" fontId="2" fillId="0" borderId="0" xfId="0" applyFont="1"/>
    <xf numFmtId="167" fontId="0" fillId="2" borderId="3" xfId="0" applyNumberFormat="1" applyFill="1" applyBorder="1" applyAlignment="1">
      <alignment vertical="center"/>
    </xf>
    <xf numFmtId="49" fontId="24" fillId="2" borderId="3" xfId="0" applyNumberFormat="1" applyFont="1" applyFill="1" applyBorder="1" applyAlignment="1">
      <alignment horizontal="center" vertical="center" wrapText="1" readingOrder="1"/>
    </xf>
    <xf numFmtId="1" fontId="24" fillId="2" borderId="3" xfId="0" applyNumberFormat="1" applyFont="1" applyFill="1" applyBorder="1" applyAlignment="1">
      <alignment horizontal="center" vertical="center" wrapText="1" readingOrder="1"/>
    </xf>
    <xf numFmtId="49" fontId="0" fillId="7" borderId="3" xfId="0" applyNumberFormat="1" applyFont="1" applyFill="1" applyBorder="1" applyAlignment="1">
      <alignment horizontal="center" wrapText="1"/>
    </xf>
    <xf numFmtId="165" fontId="21" fillId="10" borderId="3" xfId="0" applyNumberFormat="1" applyFont="1" applyFill="1" applyBorder="1" applyAlignment="1">
      <alignment horizontal="center" vertical="center"/>
    </xf>
    <xf numFmtId="165" fontId="21" fillId="10" borderId="3" xfId="0" applyNumberFormat="1" applyFont="1" applyFill="1" applyBorder="1" applyAlignment="1">
      <alignment horizontal="center" vertical="center" wrapText="1"/>
    </xf>
    <xf numFmtId="165" fontId="21" fillId="10" borderId="3" xfId="0" applyNumberFormat="1" applyFont="1" applyFill="1" applyBorder="1" applyAlignment="1">
      <alignment vertical="center"/>
    </xf>
    <xf numFmtId="0" fontId="21" fillId="10" borderId="3" xfId="0" applyFont="1" applyFill="1" applyBorder="1" applyAlignment="1">
      <alignment vertical="center"/>
    </xf>
    <xf numFmtId="0" fontId="21" fillId="10" borderId="3" xfId="0" applyFont="1" applyFill="1" applyBorder="1" applyAlignment="1">
      <alignment horizontal="center" vertical="center"/>
    </xf>
    <xf numFmtId="49" fontId="7" fillId="11" borderId="3" xfId="0" applyNumberFormat="1" applyFont="1" applyFill="1" applyBorder="1" applyAlignment="1">
      <alignment horizontal="center" vertical="center" wrapText="1"/>
    </xf>
    <xf numFmtId="49" fontId="7" fillId="11" borderId="4" xfId="0" applyNumberFormat="1" applyFont="1" applyFill="1" applyBorder="1" applyAlignment="1">
      <alignment horizontal="center" vertical="center" wrapText="1"/>
    </xf>
    <xf numFmtId="49" fontId="0" fillId="11" borderId="3" xfId="0" applyNumberFormat="1" applyFill="1" applyBorder="1" applyAlignment="1">
      <alignment horizontal="center" wrapText="1"/>
    </xf>
    <xf numFmtId="49" fontId="6" fillId="11" borderId="3" xfId="0" applyNumberFormat="1" applyFont="1" applyFill="1" applyBorder="1" applyAlignment="1">
      <alignment horizontal="center" vertical="center" wrapText="1" readingOrder="1"/>
    </xf>
    <xf numFmtId="165" fontId="0" fillId="11" borderId="3" xfId="0" applyNumberFormat="1" applyFill="1" applyBorder="1" applyAlignment="1">
      <alignment horizontal="center" vertical="center"/>
    </xf>
    <xf numFmtId="49" fontId="0" fillId="11" borderId="3" xfId="0" applyNumberFormat="1" applyFont="1" applyFill="1" applyBorder="1" applyAlignment="1">
      <alignment horizontal="center" wrapText="1"/>
    </xf>
    <xf numFmtId="49" fontId="6" fillId="11" borderId="3" xfId="0" applyNumberFormat="1" applyFont="1" applyFill="1" applyBorder="1" applyAlignment="1">
      <alignment horizontal="center" wrapText="1" readingOrder="1"/>
    </xf>
    <xf numFmtId="49" fontId="0" fillId="11" borderId="3" xfId="0" applyNumberFormat="1" applyFont="1" applyFill="1" applyBorder="1" applyAlignment="1">
      <alignment horizontal="center" vertical="center" wrapText="1"/>
    </xf>
    <xf numFmtId="49" fontId="6" fillId="11" borderId="3" xfId="0" applyNumberFormat="1" applyFont="1" applyFill="1" applyBorder="1" applyAlignment="1">
      <alignment horizontal="center" vertical="center" wrapText="1"/>
    </xf>
    <xf numFmtId="49" fontId="27" fillId="3" borderId="4" xfId="0" applyNumberFormat="1" applyFont="1" applyFill="1" applyBorder="1" applyAlignment="1">
      <alignment horizontal="center" vertical="center" wrapText="1"/>
    </xf>
    <xf numFmtId="49" fontId="28" fillId="11" borderId="3" xfId="0" applyNumberFormat="1" applyFont="1" applyFill="1" applyBorder="1" applyAlignment="1">
      <alignment horizontal="center" vertical="center" wrapText="1"/>
    </xf>
    <xf numFmtId="49" fontId="28" fillId="11" borderId="4" xfId="0" applyNumberFormat="1" applyFont="1" applyFill="1" applyBorder="1" applyAlignment="1">
      <alignment horizontal="center" vertical="center" wrapText="1"/>
    </xf>
    <xf numFmtId="49" fontId="28" fillId="7" borderId="3" xfId="0" applyNumberFormat="1" applyFont="1" applyFill="1" applyBorder="1" applyAlignment="1">
      <alignment horizontal="center" vertical="center" wrapText="1"/>
    </xf>
    <xf numFmtId="49" fontId="28" fillId="7" borderId="4" xfId="0" applyNumberFormat="1" applyFont="1" applyFill="1" applyBorder="1" applyAlignment="1">
      <alignment horizontal="center" vertical="center" wrapText="1"/>
    </xf>
    <xf numFmtId="49" fontId="28" fillId="7" borderId="3" xfId="0" applyNumberFormat="1" applyFont="1" applyFill="1" applyBorder="1" applyAlignment="1">
      <alignment horizontal="center" vertical="center" wrapText="1" readingOrder="1"/>
    </xf>
    <xf numFmtId="49" fontId="28" fillId="7" borderId="4" xfId="0" applyNumberFormat="1" applyFont="1" applyFill="1" applyBorder="1" applyAlignment="1">
      <alignment horizontal="center" vertical="center" wrapText="1" readingOrder="1"/>
    </xf>
    <xf numFmtId="49" fontId="30" fillId="11" borderId="3" xfId="0" applyNumberFormat="1" applyFont="1" applyFill="1" applyBorder="1" applyAlignment="1">
      <alignment horizontal="center" vertical="center" wrapText="1" readingOrder="1"/>
    </xf>
    <xf numFmtId="49" fontId="29" fillId="11" borderId="3" xfId="0" applyNumberFormat="1" applyFont="1" applyFill="1" applyBorder="1" applyAlignment="1">
      <alignment horizontal="center" vertical="center" wrapText="1" readingOrder="1"/>
    </xf>
    <xf numFmtId="49" fontId="9" fillId="4" borderId="6" xfId="0" applyNumberFormat="1" applyFont="1" applyFill="1" applyBorder="1" applyAlignment="1" applyProtection="1">
      <alignment horizontal="right" vertical="center" readingOrder="1"/>
    </xf>
    <xf numFmtId="0" fontId="0" fillId="11" borderId="3" xfId="0" applyFill="1" applyBorder="1" applyAlignment="1">
      <alignment horizontal="center" vertical="center"/>
    </xf>
    <xf numFmtId="165" fontId="0" fillId="11" borderId="3" xfId="0" applyNumberFormat="1" applyFill="1" applyBorder="1" applyAlignment="1">
      <alignment horizontal="center"/>
    </xf>
    <xf numFmtId="165" fontId="0" fillId="6" borderId="3" xfId="0" applyNumberFormat="1" applyFill="1" applyBorder="1" applyAlignment="1">
      <alignment horizontal="center"/>
    </xf>
    <xf numFmtId="165" fontId="0" fillId="7" borderId="3" xfId="0" applyNumberFormat="1" applyFill="1" applyBorder="1" applyAlignment="1">
      <alignment horizontal="center"/>
    </xf>
    <xf numFmtId="165" fontId="21" fillId="12" borderId="3" xfId="0" applyNumberFormat="1" applyFont="1" applyFill="1" applyBorder="1" applyAlignment="1">
      <alignment horizontal="center" vertical="center"/>
    </xf>
    <xf numFmtId="165" fontId="21" fillId="13" borderId="3" xfId="0" applyNumberFormat="1" applyFont="1" applyFill="1" applyBorder="1" applyAlignment="1">
      <alignment horizontal="center" vertical="center"/>
    </xf>
    <xf numFmtId="0" fontId="0" fillId="11" borderId="7" xfId="0" applyFill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/>
    </xf>
    <xf numFmtId="0" fontId="34" fillId="0" borderId="0" xfId="0" applyFont="1"/>
    <xf numFmtId="0" fontId="35" fillId="0" borderId="1" xfId="0" applyNumberFormat="1" applyFont="1" applyBorder="1" applyAlignment="1" applyProtection="1">
      <alignment horizontal="center" vertical="center" readingOrder="1"/>
    </xf>
    <xf numFmtId="0" fontId="35" fillId="0" borderId="3" xfId="0" applyNumberFormat="1" applyFont="1" applyBorder="1" applyAlignment="1" applyProtection="1">
      <alignment horizontal="center" vertical="top" readingOrder="1"/>
    </xf>
    <xf numFmtId="0" fontId="35" fillId="0" borderId="3" xfId="0" applyNumberFormat="1" applyFont="1" applyBorder="1" applyAlignment="1" applyProtection="1">
      <alignment horizontal="center" vertical="center" readingOrder="1"/>
    </xf>
    <xf numFmtId="0" fontId="36" fillId="4" borderId="3" xfId="0" applyNumberFormat="1" applyFont="1" applyFill="1" applyBorder="1" applyAlignment="1" applyProtection="1">
      <alignment horizontal="right" vertical="center" readingOrder="1"/>
    </xf>
    <xf numFmtId="0" fontId="37" fillId="0" borderId="3" xfId="0" applyNumberFormat="1" applyFont="1" applyBorder="1" applyAlignment="1" applyProtection="1">
      <alignment horizontal="center" vertical="center" readingOrder="1"/>
    </xf>
    <xf numFmtId="0" fontId="36" fillId="4" borderId="1" xfId="0" applyNumberFormat="1" applyFont="1" applyFill="1" applyBorder="1" applyAlignment="1" applyProtection="1">
      <alignment horizontal="right" vertical="center" readingOrder="1"/>
    </xf>
    <xf numFmtId="0" fontId="36" fillId="4" borderId="7" xfId="0" applyNumberFormat="1" applyFont="1" applyFill="1" applyBorder="1" applyAlignment="1" applyProtection="1">
      <alignment horizontal="right" vertical="center" readingOrder="1"/>
    </xf>
    <xf numFmtId="0" fontId="34" fillId="0" borderId="0" xfId="0" applyFont="1" applyAlignment="1">
      <alignment vertical="center"/>
    </xf>
    <xf numFmtId="0" fontId="34" fillId="0" borderId="0" xfId="0" applyFont="1" applyBorder="1" applyAlignment="1">
      <alignment horizontal="center" vertical="center"/>
    </xf>
    <xf numFmtId="0" fontId="37" fillId="0" borderId="3" xfId="0" applyNumberFormat="1" applyFont="1" applyBorder="1" applyAlignment="1" applyProtection="1">
      <alignment horizontal="right" vertical="center" readingOrder="1"/>
    </xf>
    <xf numFmtId="49" fontId="38" fillId="4" borderId="3" xfId="0" applyNumberFormat="1" applyFont="1" applyFill="1" applyBorder="1" applyAlignment="1" applyProtection="1">
      <alignment horizontal="left" vertical="center" readingOrder="1"/>
    </xf>
    <xf numFmtId="0" fontId="13" fillId="0" borderId="0" xfId="0" applyFont="1"/>
    <xf numFmtId="0" fontId="37" fillId="0" borderId="1" xfId="0" applyNumberFormat="1" applyFont="1" applyBorder="1" applyAlignment="1" applyProtection="1">
      <alignment horizontal="center" vertical="center" readingOrder="1"/>
    </xf>
    <xf numFmtId="0" fontId="13" fillId="0" borderId="0" xfId="0" applyFont="1" applyAlignment="1">
      <alignment vertical="center"/>
    </xf>
    <xf numFmtId="0" fontId="13" fillId="0" borderId="0" xfId="0" applyFont="1" applyBorder="1" applyAlignment="1">
      <alignment horizontal="center" vertical="center"/>
    </xf>
    <xf numFmtId="0" fontId="13" fillId="0" borderId="3" xfId="0" applyFont="1" applyBorder="1" applyAlignment="1">
      <alignment vertical="center"/>
    </xf>
    <xf numFmtId="0" fontId="13" fillId="0" borderId="10" xfId="0" applyFont="1" applyBorder="1" applyAlignment="1">
      <alignment horizontal="center" vertical="center"/>
    </xf>
    <xf numFmtId="0" fontId="36" fillId="4" borderId="3" xfId="0" applyNumberFormat="1" applyFont="1" applyFill="1" applyBorder="1" applyAlignment="1" applyProtection="1">
      <alignment horizontal="right" readingOrder="1"/>
    </xf>
    <xf numFmtId="0" fontId="12" fillId="0" borderId="0" xfId="0" applyFont="1"/>
    <xf numFmtId="0" fontId="39" fillId="0" borderId="1" xfId="0" applyNumberFormat="1" applyFont="1" applyBorder="1" applyAlignment="1" applyProtection="1">
      <alignment horizontal="center" vertical="center" readingOrder="1"/>
    </xf>
    <xf numFmtId="0" fontId="39" fillId="0" borderId="3" xfId="0" applyNumberFormat="1" applyFont="1" applyBorder="1" applyAlignment="1" applyProtection="1">
      <alignment horizontal="center" vertical="center" readingOrder="1"/>
    </xf>
    <xf numFmtId="0" fontId="12" fillId="0" borderId="0" xfId="0" applyFont="1" applyAlignment="1">
      <alignment vertical="center"/>
    </xf>
    <xf numFmtId="0" fontId="12" fillId="0" borderId="0" xfId="0" applyFont="1" applyBorder="1" applyAlignment="1">
      <alignment horizontal="center" vertical="center"/>
    </xf>
    <xf numFmtId="0" fontId="14" fillId="0" borderId="5" xfId="0" applyFont="1" applyBorder="1" applyAlignment="1">
      <alignment horizontal="center" vertical="center"/>
    </xf>
    <xf numFmtId="49" fontId="10" fillId="2" borderId="3" xfId="0" applyNumberFormat="1" applyFont="1" applyFill="1" applyBorder="1" applyAlignment="1" applyProtection="1">
      <alignment horizontal="left" vertical="center" readingOrder="1"/>
    </xf>
    <xf numFmtId="0" fontId="10" fillId="2" borderId="3" xfId="0" applyNumberFormat="1" applyFont="1" applyFill="1" applyBorder="1" applyAlignment="1" applyProtection="1">
      <alignment horizontal="left" vertical="center" readingOrder="1"/>
    </xf>
    <xf numFmtId="49" fontId="10" fillId="2" borderId="3" xfId="0" applyNumberFormat="1" applyFont="1" applyFill="1" applyBorder="1" applyAlignment="1" applyProtection="1">
      <alignment horizontal="left" readingOrder="1"/>
    </xf>
    <xf numFmtId="49" fontId="10" fillId="2" borderId="4" xfId="0" applyNumberFormat="1" applyFont="1" applyFill="1" applyBorder="1" applyAlignment="1" applyProtection="1">
      <alignment horizontal="left" readingOrder="1"/>
    </xf>
    <xf numFmtId="49" fontId="10" fillId="2" borderId="3" xfId="0" applyNumberFormat="1" applyFont="1" applyFill="1" applyBorder="1" applyAlignment="1" applyProtection="1">
      <alignment horizontal="left" vertical="center" wrapText="1" readingOrder="1"/>
    </xf>
    <xf numFmtId="49" fontId="10" fillId="2" borderId="4" xfId="0" applyNumberFormat="1" applyFont="1" applyFill="1" applyBorder="1" applyAlignment="1" applyProtection="1">
      <alignment horizontal="left" vertical="center" readingOrder="1"/>
    </xf>
    <xf numFmtId="49" fontId="10" fillId="2" borderId="1" xfId="0" applyNumberFormat="1" applyFont="1" applyFill="1" applyBorder="1" applyAlignment="1" applyProtection="1">
      <alignment horizontal="left" vertical="center" readingOrder="1"/>
    </xf>
    <xf numFmtId="49" fontId="10" fillId="2" borderId="7" xfId="0" applyNumberFormat="1" applyFont="1" applyFill="1" applyBorder="1" applyAlignment="1" applyProtection="1">
      <alignment horizontal="left" vertical="center" readingOrder="1"/>
    </xf>
    <xf numFmtId="0" fontId="10" fillId="2" borderId="1" xfId="0" applyNumberFormat="1" applyFont="1" applyFill="1" applyBorder="1" applyAlignment="1" applyProtection="1">
      <alignment horizontal="left" vertical="center" readingOrder="1"/>
    </xf>
    <xf numFmtId="49" fontId="10" fillId="2" borderId="4" xfId="0" applyNumberFormat="1" applyFont="1" applyFill="1" applyBorder="1" applyAlignment="1" applyProtection="1">
      <alignment horizontal="left" wrapText="1" readingOrder="1"/>
    </xf>
    <xf numFmtId="0" fontId="10" fillId="2" borderId="4" xfId="0" applyNumberFormat="1" applyFont="1" applyFill="1" applyBorder="1" applyAlignment="1" applyProtection="1">
      <alignment horizontal="left" readingOrder="1"/>
    </xf>
    <xf numFmtId="0" fontId="10" fillId="2" borderId="4" xfId="0" applyNumberFormat="1" applyFont="1" applyFill="1" applyBorder="1" applyAlignment="1" applyProtection="1">
      <alignment horizontal="left" vertical="center" readingOrder="1"/>
    </xf>
    <xf numFmtId="49" fontId="10" fillId="4" borderId="2" xfId="0" applyNumberFormat="1" applyFont="1" applyFill="1" applyBorder="1" applyAlignment="1" applyProtection="1">
      <alignment horizontal="left" vertical="center" readingOrder="1"/>
    </xf>
    <xf numFmtId="0" fontId="4" fillId="0" borderId="2" xfId="0" applyNumberFormat="1" applyFont="1" applyBorder="1" applyAlignment="1" applyProtection="1">
      <alignment horizontal="left" vertical="center" readingOrder="1"/>
    </xf>
    <xf numFmtId="0" fontId="4" fillId="0" borderId="4" xfId="0" applyNumberFormat="1" applyFont="1" applyBorder="1" applyAlignment="1" applyProtection="1">
      <alignment horizontal="left" vertical="center" readingOrder="1"/>
    </xf>
    <xf numFmtId="0" fontId="8" fillId="0" borderId="4" xfId="0" applyNumberFormat="1" applyFont="1" applyBorder="1" applyAlignment="1" applyProtection="1">
      <alignment horizontal="left" vertical="center" readingOrder="1"/>
    </xf>
    <xf numFmtId="0" fontId="2" fillId="0" borderId="0" xfId="0" applyFont="1" applyAlignment="1">
      <alignment horizontal="left" vertical="center"/>
    </xf>
    <xf numFmtId="49" fontId="40" fillId="4" borderId="4" xfId="0" applyNumberFormat="1" applyFont="1" applyFill="1" applyBorder="1" applyAlignment="1" applyProtection="1">
      <alignment horizontal="left" vertical="center" readingOrder="1"/>
    </xf>
    <xf numFmtId="49" fontId="40" fillId="4" borderId="1" xfId="0" applyNumberFormat="1" applyFont="1" applyFill="1" applyBorder="1" applyAlignment="1" applyProtection="1">
      <alignment horizontal="left" vertical="center" readingOrder="1"/>
    </xf>
    <xf numFmtId="0" fontId="40" fillId="4" borderId="3" xfId="0" applyNumberFormat="1" applyFont="1" applyFill="1" applyBorder="1" applyAlignment="1" applyProtection="1">
      <alignment horizontal="left" vertical="center" readingOrder="1"/>
    </xf>
    <xf numFmtId="0" fontId="41" fillId="2" borderId="3" xfId="0" applyFont="1" applyFill="1" applyBorder="1" applyAlignment="1">
      <alignment horizontal="left" vertical="center"/>
    </xf>
    <xf numFmtId="0" fontId="0" fillId="0" borderId="0" xfId="0" applyFont="1" applyAlignment="1">
      <alignment horizontal="left"/>
    </xf>
    <xf numFmtId="0" fontId="2" fillId="0" borderId="0" xfId="0" applyFont="1" applyAlignment="1">
      <alignment horizontal="right" vertical="center"/>
    </xf>
    <xf numFmtId="0" fontId="16" fillId="0" borderId="4" xfId="0" applyNumberFormat="1" applyFont="1" applyBorder="1" applyAlignment="1" applyProtection="1">
      <alignment horizontal="left" readingOrder="1"/>
    </xf>
    <xf numFmtId="49" fontId="40" fillId="4" borderId="4" xfId="0" applyNumberFormat="1" applyFont="1" applyFill="1" applyBorder="1" applyAlignment="1" applyProtection="1">
      <alignment horizontal="left" readingOrder="1"/>
    </xf>
    <xf numFmtId="49" fontId="40" fillId="4" borderId="1" xfId="0" applyNumberFormat="1" applyFont="1" applyFill="1" applyBorder="1" applyAlignment="1" applyProtection="1">
      <alignment horizontal="left" readingOrder="1"/>
    </xf>
    <xf numFmtId="0" fontId="40" fillId="4" borderId="6" xfId="0" applyNumberFormat="1" applyFont="1" applyFill="1" applyBorder="1" applyAlignment="1" applyProtection="1">
      <alignment horizontal="left" readingOrder="1"/>
    </xf>
    <xf numFmtId="0" fontId="41" fillId="2" borderId="3" xfId="0" applyFont="1" applyFill="1" applyBorder="1" applyAlignment="1">
      <alignment horizontal="left"/>
    </xf>
    <xf numFmtId="0" fontId="4" fillId="0" borderId="2" xfId="0" applyNumberFormat="1" applyFont="1" applyBorder="1" applyAlignment="1" applyProtection="1">
      <alignment horizontal="left" readingOrder="1"/>
    </xf>
    <xf numFmtId="0" fontId="4" fillId="0" borderId="4" xfId="0" applyNumberFormat="1" applyFont="1" applyBorder="1" applyAlignment="1" applyProtection="1">
      <alignment horizontal="left" readingOrder="1"/>
    </xf>
    <xf numFmtId="0" fontId="8" fillId="0" borderId="4" xfId="0" applyNumberFormat="1" applyFont="1" applyBorder="1" applyAlignment="1" applyProtection="1">
      <alignment horizontal="left" readingOrder="1"/>
    </xf>
    <xf numFmtId="0" fontId="4" fillId="2" borderId="2" xfId="0" applyNumberFormat="1" applyFont="1" applyFill="1" applyBorder="1" applyAlignment="1" applyProtection="1">
      <alignment horizontal="left" readingOrder="1"/>
    </xf>
    <xf numFmtId="0" fontId="16" fillId="2" borderId="4" xfId="0" applyNumberFormat="1" applyFont="1" applyFill="1" applyBorder="1" applyAlignment="1" applyProtection="1">
      <alignment horizontal="left" vertical="center" readingOrder="1"/>
    </xf>
    <xf numFmtId="0" fontId="4" fillId="2" borderId="4" xfId="0" applyNumberFormat="1" applyFont="1" applyFill="1" applyBorder="1" applyAlignment="1" applyProtection="1">
      <alignment horizontal="left" readingOrder="1"/>
    </xf>
    <xf numFmtId="0" fontId="8" fillId="2" borderId="4" xfId="0" applyNumberFormat="1" applyFont="1" applyFill="1" applyBorder="1" applyAlignment="1" applyProtection="1">
      <alignment horizontal="left" readingOrder="1"/>
    </xf>
    <xf numFmtId="0" fontId="16" fillId="2" borderId="4" xfId="0" applyNumberFormat="1" applyFont="1" applyFill="1" applyBorder="1" applyAlignment="1" applyProtection="1">
      <alignment horizontal="left" readingOrder="1"/>
    </xf>
    <xf numFmtId="0" fontId="10" fillId="2" borderId="3" xfId="0" applyNumberFormat="1" applyFont="1" applyFill="1" applyBorder="1" applyAlignment="1" applyProtection="1">
      <alignment horizontal="left" readingOrder="1"/>
    </xf>
    <xf numFmtId="49" fontId="10" fillId="2" borderId="3" xfId="0" applyNumberFormat="1" applyFont="1" applyFill="1" applyBorder="1" applyAlignment="1" applyProtection="1">
      <alignment horizontal="left" wrapText="1" readingOrder="1"/>
    </xf>
    <xf numFmtId="0" fontId="9" fillId="2" borderId="3" xfId="0" applyNumberFormat="1" applyFont="1" applyFill="1" applyBorder="1" applyAlignment="1" applyProtection="1">
      <alignment horizontal="left" readingOrder="1"/>
    </xf>
    <xf numFmtId="0" fontId="9" fillId="2" borderId="4" xfId="0" applyNumberFormat="1" applyFont="1" applyFill="1" applyBorder="1" applyAlignment="1" applyProtection="1">
      <alignment horizontal="left" readingOrder="1"/>
    </xf>
    <xf numFmtId="49" fontId="40" fillId="2" borderId="4" xfId="0" applyNumberFormat="1" applyFont="1" applyFill="1" applyBorder="1" applyAlignment="1" applyProtection="1">
      <alignment horizontal="left" readingOrder="1"/>
    </xf>
    <xf numFmtId="49" fontId="40" fillId="2" borderId="1" xfId="0" applyNumberFormat="1" applyFont="1" applyFill="1" applyBorder="1" applyAlignment="1" applyProtection="1">
      <alignment horizontal="left" readingOrder="1"/>
    </xf>
    <xf numFmtId="49" fontId="10" fillId="2" borderId="7" xfId="0" applyNumberFormat="1" applyFont="1" applyFill="1" applyBorder="1" applyAlignment="1" applyProtection="1">
      <alignment horizontal="left" readingOrder="1"/>
    </xf>
    <xf numFmtId="0" fontId="10" fillId="2" borderId="1" xfId="0" applyNumberFormat="1" applyFont="1" applyFill="1" applyBorder="1" applyAlignment="1" applyProtection="1">
      <alignment horizontal="left" readingOrder="1"/>
    </xf>
    <xf numFmtId="0" fontId="40" fillId="2" borderId="6" xfId="0" applyNumberFormat="1" applyFont="1" applyFill="1" applyBorder="1" applyAlignment="1" applyProtection="1">
      <alignment horizontal="left" readingOrder="1"/>
    </xf>
    <xf numFmtId="49" fontId="10" fillId="2" borderId="6" xfId="0" applyNumberFormat="1" applyFont="1" applyFill="1" applyBorder="1" applyAlignment="1" applyProtection="1">
      <alignment horizontal="left" readingOrder="1"/>
    </xf>
    <xf numFmtId="0" fontId="0" fillId="2" borderId="0" xfId="0" applyFont="1" applyFill="1" applyAlignment="1">
      <alignment horizontal="left"/>
    </xf>
    <xf numFmtId="49" fontId="10" fillId="2" borderId="1" xfId="0" applyNumberFormat="1" applyFont="1" applyFill="1" applyBorder="1" applyAlignment="1" applyProtection="1">
      <alignment horizontal="left" readingOrder="1"/>
    </xf>
    <xf numFmtId="49" fontId="9" fillId="2" borderId="4" xfId="0" applyNumberFormat="1" applyFont="1" applyFill="1" applyBorder="1" applyAlignment="1" applyProtection="1">
      <alignment horizontal="left" readingOrder="1"/>
    </xf>
    <xf numFmtId="1" fontId="0" fillId="5" borderId="3" xfId="0" applyNumberFormat="1" applyFont="1" applyFill="1" applyBorder="1" applyAlignment="1" applyProtection="1">
      <alignment horizontal="center" wrapText="1"/>
      <protection locked="0"/>
    </xf>
    <xf numFmtId="164" fontId="20" fillId="2" borderId="3" xfId="0" applyNumberFormat="1" applyFont="1" applyFill="1" applyBorder="1" applyAlignment="1">
      <alignment horizontal="center" vertical="center" wrapText="1" readingOrder="1"/>
    </xf>
    <xf numFmtId="164" fontId="0" fillId="2" borderId="3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vertical="center"/>
    </xf>
    <xf numFmtId="165" fontId="0" fillId="2" borderId="3" xfId="0" applyNumberFormat="1" applyFont="1" applyFill="1" applyBorder="1" applyAlignment="1" applyProtection="1">
      <alignment horizontal="center" vertical="center"/>
    </xf>
    <xf numFmtId="165" fontId="0" fillId="2" borderId="3" xfId="0" applyNumberFormat="1" applyFont="1" applyFill="1" applyBorder="1" applyAlignment="1">
      <alignment horizontal="center" vertical="center"/>
    </xf>
    <xf numFmtId="0" fontId="2" fillId="0" borderId="4" xfId="0" applyFont="1" applyBorder="1" applyAlignment="1">
      <alignment horizontal="right"/>
    </xf>
    <xf numFmtId="0" fontId="2" fillId="0" borderId="4" xfId="0" applyFont="1" applyBorder="1" applyAlignment="1">
      <alignment horizontal="left"/>
    </xf>
    <xf numFmtId="0" fontId="4" fillId="2" borderId="2" xfId="0" applyNumberFormat="1" applyFont="1" applyFill="1" applyBorder="1" applyAlignment="1" applyProtection="1">
      <alignment horizontal="left" vertical="center" readingOrder="1"/>
    </xf>
    <xf numFmtId="0" fontId="4" fillId="2" borderId="4" xfId="0" applyNumberFormat="1" applyFont="1" applyFill="1" applyBorder="1" applyAlignment="1" applyProtection="1">
      <alignment horizontal="left" vertical="center" readingOrder="1"/>
    </xf>
    <xf numFmtId="0" fontId="8" fillId="2" borderId="4" xfId="0" applyNumberFormat="1" applyFont="1" applyFill="1" applyBorder="1" applyAlignment="1" applyProtection="1">
      <alignment horizontal="left" vertical="center" readingOrder="1"/>
    </xf>
    <xf numFmtId="0" fontId="9" fillId="2" borderId="3" xfId="0" applyNumberFormat="1" applyFont="1" applyFill="1" applyBorder="1" applyAlignment="1" applyProtection="1">
      <alignment horizontal="left" vertical="center" readingOrder="1"/>
    </xf>
    <xf numFmtId="0" fontId="9" fillId="2" borderId="4" xfId="0" applyNumberFormat="1" applyFont="1" applyFill="1" applyBorder="1" applyAlignment="1" applyProtection="1">
      <alignment horizontal="left" vertical="center" readingOrder="1"/>
    </xf>
    <xf numFmtId="49" fontId="40" fillId="2" borderId="4" xfId="0" applyNumberFormat="1" applyFont="1" applyFill="1" applyBorder="1" applyAlignment="1" applyProtection="1">
      <alignment horizontal="left" vertical="center" readingOrder="1"/>
    </xf>
    <xf numFmtId="49" fontId="40" fillId="2" borderId="1" xfId="0" applyNumberFormat="1" applyFont="1" applyFill="1" applyBorder="1" applyAlignment="1" applyProtection="1">
      <alignment horizontal="left" vertical="center" readingOrder="1"/>
    </xf>
    <xf numFmtId="0" fontId="40" fillId="2" borderId="3" xfId="0" applyNumberFormat="1" applyFont="1" applyFill="1" applyBorder="1" applyAlignment="1" applyProtection="1">
      <alignment horizontal="left" vertical="center" readingOrder="1"/>
    </xf>
    <xf numFmtId="49" fontId="9" fillId="2" borderId="4" xfId="0" applyNumberFormat="1" applyFont="1" applyFill="1" applyBorder="1" applyAlignment="1" applyProtection="1">
      <alignment horizontal="left" vertical="center" readingOrder="1"/>
    </xf>
    <xf numFmtId="0" fontId="14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44" fillId="4" borderId="3" xfId="0" applyNumberFormat="1" applyFont="1" applyFill="1" applyBorder="1" applyAlignment="1" applyProtection="1">
      <alignment horizontal="right" vertical="center" readingOrder="1"/>
    </xf>
    <xf numFmtId="0" fontId="2" fillId="0" borderId="5" xfId="0" applyFont="1" applyBorder="1" applyAlignment="1">
      <alignment horizontal="left" vertical="center"/>
    </xf>
    <xf numFmtId="0" fontId="2" fillId="0" borderId="3" xfId="0" applyFont="1" applyBorder="1" applyAlignment="1">
      <alignment horizontal="right" vertical="center"/>
    </xf>
    <xf numFmtId="0" fontId="4" fillId="0" borderId="2" xfId="0" applyNumberFormat="1" applyFont="1" applyBorder="1" applyAlignment="1" applyProtection="1">
      <alignment horizontal="left" vertical="center"/>
    </xf>
    <xf numFmtId="0" fontId="16" fillId="0" borderId="4" xfId="0" applyNumberFormat="1" applyFont="1" applyBorder="1" applyAlignment="1" applyProtection="1">
      <alignment horizontal="left" vertical="center"/>
    </xf>
    <xf numFmtId="0" fontId="4" fillId="0" borderId="4" xfId="0" applyNumberFormat="1" applyFont="1" applyBorder="1" applyAlignment="1" applyProtection="1">
      <alignment horizontal="left" vertical="center"/>
    </xf>
    <xf numFmtId="0" fontId="8" fillId="0" borderId="4" xfId="0" applyNumberFormat="1" applyFont="1" applyBorder="1" applyAlignment="1" applyProtection="1">
      <alignment horizontal="left" vertical="center"/>
    </xf>
    <xf numFmtId="49" fontId="40" fillId="4" borderId="4" xfId="0" applyNumberFormat="1" applyFont="1" applyFill="1" applyBorder="1" applyAlignment="1" applyProtection="1">
      <alignment horizontal="left" vertical="center"/>
    </xf>
    <xf numFmtId="49" fontId="40" fillId="4" borderId="1" xfId="0" applyNumberFormat="1" applyFont="1" applyFill="1" applyBorder="1" applyAlignment="1" applyProtection="1">
      <alignment horizontal="left" vertical="center"/>
    </xf>
    <xf numFmtId="0" fontId="40" fillId="4" borderId="3" xfId="0" applyNumberFormat="1" applyFont="1" applyFill="1" applyBorder="1" applyAlignment="1" applyProtection="1">
      <alignment horizontal="left" vertical="center"/>
    </xf>
    <xf numFmtId="49" fontId="10" fillId="4" borderId="2" xfId="0" applyNumberFormat="1" applyFont="1" applyFill="1" applyBorder="1" applyAlignment="1" applyProtection="1">
      <alignment horizontal="left" vertical="center"/>
    </xf>
    <xf numFmtId="0" fontId="2" fillId="0" borderId="0" xfId="0" applyFont="1" applyAlignment="1">
      <alignment horizontal="right"/>
    </xf>
    <xf numFmtId="0" fontId="2" fillId="0" borderId="10" xfId="0" applyFont="1" applyBorder="1" applyAlignment="1">
      <alignment horizontal="center"/>
    </xf>
    <xf numFmtId="0" fontId="16" fillId="2" borderId="4" xfId="0" applyNumberFormat="1" applyFont="1" applyFill="1" applyBorder="1" applyAlignment="1" applyProtection="1">
      <alignment horizontal="left" vertical="center" wrapText="1" readingOrder="1"/>
    </xf>
    <xf numFmtId="49" fontId="45" fillId="2" borderId="4" xfId="0" applyNumberFormat="1" applyFont="1" applyFill="1" applyBorder="1" applyAlignment="1" applyProtection="1">
      <alignment horizontal="left" vertical="center" readingOrder="1"/>
    </xf>
    <xf numFmtId="0" fontId="40" fillId="4" borderId="6" xfId="0" applyNumberFormat="1" applyFont="1" applyFill="1" applyBorder="1" applyAlignment="1" applyProtection="1">
      <alignment horizontal="left" vertical="center" readingOrder="1"/>
    </xf>
    <xf numFmtId="49" fontId="27" fillId="11" borderId="4" xfId="0" applyNumberFormat="1" applyFon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left" vertical="center" readingOrder="1"/>
    </xf>
    <xf numFmtId="0" fontId="41" fillId="2" borderId="3" xfId="0" applyFont="1" applyFill="1" applyBorder="1" applyAlignment="1">
      <alignment horizontal="left" vertical="center" readingOrder="1"/>
    </xf>
    <xf numFmtId="0" fontId="12" fillId="2" borderId="3" xfId="0" applyFont="1" applyFill="1" applyBorder="1" applyAlignment="1">
      <alignment horizontal="left" vertical="center" readingOrder="1"/>
    </xf>
    <xf numFmtId="0" fontId="2" fillId="2" borderId="3" xfId="0" applyFont="1" applyFill="1" applyBorder="1" applyAlignment="1">
      <alignment horizontal="left" vertical="center" readingOrder="1"/>
    </xf>
    <xf numFmtId="0" fontId="0" fillId="0" borderId="0" xfId="0" applyFont="1" applyAlignment="1">
      <alignment horizontal="left" readingOrder="1"/>
    </xf>
    <xf numFmtId="0" fontId="2" fillId="0" borderId="0" xfId="0" applyFont="1" applyAlignment="1">
      <alignment horizontal="right" vertical="center" readingOrder="1"/>
    </xf>
    <xf numFmtId="0" fontId="0" fillId="5" borderId="3" xfId="0" applyFill="1" applyBorder="1" applyAlignment="1">
      <alignment horizontal="left"/>
    </xf>
    <xf numFmtId="0" fontId="2" fillId="5" borderId="0" xfId="0" applyFont="1" applyFill="1" applyAlignment="1">
      <alignment horizontal="right"/>
    </xf>
    <xf numFmtId="0" fontId="2" fillId="5" borderId="3" xfId="0" applyFont="1" applyFill="1" applyBorder="1" applyAlignment="1">
      <alignment horizontal="center"/>
    </xf>
    <xf numFmtId="1" fontId="24" fillId="3" borderId="3" xfId="0" applyNumberFormat="1" applyFont="1" applyFill="1" applyBorder="1" applyAlignment="1">
      <alignment horizontal="center" vertical="center" wrapText="1" readingOrder="1"/>
    </xf>
    <xf numFmtId="49" fontId="0" fillId="14" borderId="3" xfId="0" applyNumberFormat="1" applyFont="1" applyFill="1" applyBorder="1" applyAlignment="1">
      <alignment horizontal="center" wrapText="1"/>
    </xf>
    <xf numFmtId="165" fontId="0" fillId="14" borderId="3" xfId="0" applyNumberFormat="1" applyFill="1" applyBorder="1" applyAlignment="1">
      <alignment horizontal="center" vertical="center"/>
    </xf>
    <xf numFmtId="49" fontId="0" fillId="14" borderId="3" xfId="0" applyNumberFormat="1" applyFont="1" applyFill="1" applyBorder="1" applyAlignment="1">
      <alignment horizontal="center" vertical="center" wrapText="1"/>
    </xf>
    <xf numFmtId="1" fontId="24" fillId="14" borderId="3" xfId="0" applyNumberFormat="1" applyFont="1" applyFill="1" applyBorder="1" applyAlignment="1">
      <alignment horizontal="center" vertical="center" wrapText="1" readingOrder="1"/>
    </xf>
    <xf numFmtId="49" fontId="47" fillId="3" borderId="3" xfId="0" applyNumberFormat="1" applyFont="1" applyFill="1" applyBorder="1" applyAlignment="1">
      <alignment horizontal="center" wrapText="1"/>
    </xf>
    <xf numFmtId="49" fontId="46" fillId="3" borderId="3" xfId="0" applyNumberFormat="1" applyFont="1" applyFill="1" applyBorder="1" applyAlignment="1">
      <alignment horizontal="center" vertical="center" wrapText="1" readingOrder="1"/>
    </xf>
    <xf numFmtId="49" fontId="27" fillId="3" borderId="4" xfId="0" applyNumberFormat="1" applyFont="1" applyFill="1" applyBorder="1" applyAlignment="1">
      <alignment horizontal="center" vertical="center" wrapText="1" readingOrder="1"/>
    </xf>
    <xf numFmtId="49" fontId="47" fillId="3" borderId="3" xfId="0" applyNumberFormat="1" applyFont="1" applyFill="1" applyBorder="1" applyAlignment="1">
      <alignment horizontal="center" vertical="center" wrapText="1"/>
    </xf>
    <xf numFmtId="49" fontId="31" fillId="11" borderId="3" xfId="0" applyNumberFormat="1" applyFont="1" applyFill="1" applyBorder="1" applyAlignment="1">
      <alignment horizontal="center" vertical="center" wrapText="1" readingOrder="1"/>
    </xf>
    <xf numFmtId="49" fontId="28" fillId="15" borderId="3" xfId="0" applyNumberFormat="1" applyFont="1" applyFill="1" applyBorder="1" applyAlignment="1">
      <alignment horizontal="center" vertical="center" wrapText="1"/>
    </xf>
    <xf numFmtId="49" fontId="28" fillId="15" borderId="4" xfId="0" applyNumberFormat="1" applyFont="1" applyFill="1" applyBorder="1" applyAlignment="1">
      <alignment horizontal="center" vertical="center" wrapText="1"/>
    </xf>
    <xf numFmtId="49" fontId="0" fillId="15" borderId="3" xfId="0" applyNumberFormat="1" applyFill="1" applyBorder="1" applyAlignment="1">
      <alignment horizontal="center" vertical="center" wrapText="1"/>
    </xf>
    <xf numFmtId="49" fontId="0" fillId="15" borderId="3" xfId="0" applyNumberFormat="1" applyFill="1" applyBorder="1" applyAlignment="1">
      <alignment horizontal="center" wrapText="1"/>
    </xf>
    <xf numFmtId="49" fontId="6" fillId="15" borderId="3" xfId="0" applyNumberFormat="1" applyFont="1" applyFill="1" applyBorder="1" applyAlignment="1">
      <alignment horizontal="center" vertical="center" wrapText="1"/>
    </xf>
    <xf numFmtId="49" fontId="6" fillId="15" borderId="3" xfId="0" applyNumberFormat="1" applyFont="1" applyFill="1" applyBorder="1" applyAlignment="1">
      <alignment horizontal="center" vertical="center" wrapText="1" readingOrder="1"/>
    </xf>
    <xf numFmtId="165" fontId="0" fillId="15" borderId="3" xfId="0" applyNumberFormat="1" applyFill="1" applyBorder="1" applyAlignment="1">
      <alignment horizontal="center" vertical="center"/>
    </xf>
    <xf numFmtId="49" fontId="7" fillId="15" borderId="4" xfId="0" applyNumberFormat="1" applyFont="1" applyFill="1" applyBorder="1" applyAlignment="1">
      <alignment horizontal="center" vertical="center" wrapText="1" readingOrder="1"/>
    </xf>
    <xf numFmtId="49" fontId="6" fillId="15" borderId="3" xfId="0" applyNumberFormat="1" applyFont="1" applyFill="1" applyBorder="1" applyAlignment="1">
      <alignment horizontal="center" wrapText="1" readingOrder="1"/>
    </xf>
    <xf numFmtId="49" fontId="28" fillId="15" borderId="3" xfId="0" applyNumberFormat="1" applyFont="1" applyFill="1" applyBorder="1" applyAlignment="1">
      <alignment horizontal="center" vertical="center" wrapText="1" readingOrder="1"/>
    </xf>
    <xf numFmtId="49" fontId="0" fillId="15" borderId="3" xfId="0" applyNumberFormat="1" applyFont="1" applyFill="1" applyBorder="1" applyAlignment="1">
      <alignment horizontal="center" wrapText="1"/>
    </xf>
    <xf numFmtId="49" fontId="0" fillId="15" borderId="3" xfId="0" applyNumberFormat="1" applyFont="1" applyFill="1" applyBorder="1" applyAlignment="1">
      <alignment horizontal="center" vertical="center" wrapText="1"/>
    </xf>
    <xf numFmtId="167" fontId="0" fillId="5" borderId="3" xfId="0" applyNumberFormat="1" applyFill="1" applyBorder="1" applyAlignment="1" applyProtection="1">
      <alignment horizontal="center" vertical="center"/>
    </xf>
    <xf numFmtId="167" fontId="0" fillId="5" borderId="3" xfId="0" applyNumberFormat="1" applyFill="1" applyBorder="1" applyAlignment="1">
      <alignment horizontal="center" vertical="center"/>
    </xf>
    <xf numFmtId="0" fontId="2" fillId="5" borderId="3" xfId="0" applyFont="1" applyFill="1" applyBorder="1" applyAlignment="1">
      <alignment vertical="center"/>
    </xf>
    <xf numFmtId="167" fontId="0" fillId="5" borderId="3" xfId="0" applyNumberFormat="1" applyFont="1" applyFill="1" applyBorder="1" applyAlignment="1" applyProtection="1">
      <alignment horizontal="center" vertical="center"/>
    </xf>
    <xf numFmtId="167" fontId="0" fillId="5" borderId="3" xfId="0" applyNumberFormat="1" applyFont="1" applyFill="1" applyBorder="1" applyAlignment="1">
      <alignment horizontal="center" vertical="center"/>
    </xf>
    <xf numFmtId="0" fontId="2" fillId="5" borderId="0" xfId="0" applyFont="1" applyFill="1" applyAlignment="1">
      <alignment horizontal="right" vertical="center"/>
    </xf>
    <xf numFmtId="165" fontId="10" fillId="4" borderId="3" xfId="0" applyNumberFormat="1" applyFont="1" applyFill="1" applyBorder="1" applyAlignment="1" applyProtection="1">
      <alignment horizontal="left" vertical="center" readingOrder="1"/>
    </xf>
    <xf numFmtId="165" fontId="9" fillId="4" borderId="3" xfId="0" applyNumberFormat="1" applyFont="1" applyFill="1" applyBorder="1" applyAlignment="1" applyProtection="1">
      <alignment horizontal="left" vertical="center" readingOrder="1"/>
    </xf>
    <xf numFmtId="165" fontId="0" fillId="0" borderId="0" xfId="0" applyNumberFormat="1" applyAlignment="1">
      <alignment vertical="center"/>
    </xf>
    <xf numFmtId="1" fontId="36" fillId="4" borderId="3" xfId="0" applyNumberFormat="1" applyFont="1" applyFill="1" applyBorder="1" applyAlignment="1" applyProtection="1">
      <alignment horizontal="right" vertical="center" readingOrder="1"/>
    </xf>
    <xf numFmtId="0" fontId="4" fillId="9" borderId="4" xfId="0" applyNumberFormat="1" applyFont="1" applyFill="1" applyBorder="1" applyAlignment="1" applyProtection="1">
      <alignment horizontal="center" readingOrder="1"/>
    </xf>
    <xf numFmtId="165" fontId="0" fillId="9" borderId="3" xfId="0" applyNumberFormat="1" applyFont="1" applyFill="1" applyBorder="1" applyAlignment="1" applyProtection="1">
      <alignment horizontal="center" vertical="center"/>
    </xf>
    <xf numFmtId="49" fontId="47" fillId="14" borderId="3" xfId="0" applyNumberFormat="1" applyFont="1" applyFill="1" applyBorder="1" applyAlignment="1">
      <alignment horizontal="center" wrapText="1"/>
    </xf>
    <xf numFmtId="165" fontId="0" fillId="11" borderId="3" xfId="0" applyNumberFormat="1" applyFont="1" applyFill="1" applyBorder="1" applyAlignment="1" applyProtection="1">
      <alignment horizontal="center" vertical="center"/>
    </xf>
    <xf numFmtId="49" fontId="48" fillId="3" borderId="3" xfId="0" applyNumberFormat="1" applyFont="1" applyFill="1" applyBorder="1" applyAlignment="1">
      <alignment horizontal="center" vertical="center" wrapText="1" readingOrder="1"/>
    </xf>
    <xf numFmtId="49" fontId="42" fillId="3" borderId="3" xfId="0" applyNumberFormat="1" applyFont="1" applyFill="1" applyBorder="1" applyAlignment="1">
      <alignment horizontal="center" vertical="center" wrapText="1" readingOrder="1"/>
    </xf>
    <xf numFmtId="49" fontId="42" fillId="3" borderId="3" xfId="0" applyNumberFormat="1" applyFont="1" applyFill="1" applyBorder="1" applyAlignment="1">
      <alignment horizontal="center" vertical="center" wrapText="1"/>
    </xf>
    <xf numFmtId="49" fontId="27" fillId="16" borderId="4" xfId="0" applyNumberFormat="1" applyFont="1" applyFill="1" applyBorder="1" applyAlignment="1">
      <alignment horizontal="center" vertical="center" wrapText="1"/>
    </xf>
    <xf numFmtId="49" fontId="7" fillId="16" borderId="4" xfId="0" applyNumberFormat="1" applyFont="1" applyFill="1" applyBorder="1" applyAlignment="1">
      <alignment horizontal="center" vertical="center" wrapText="1" readingOrder="1"/>
    </xf>
    <xf numFmtId="49" fontId="48" fillId="16" borderId="3" xfId="0" applyNumberFormat="1" applyFont="1" applyFill="1" applyBorder="1" applyAlignment="1">
      <alignment horizontal="center" vertical="center" wrapText="1" readingOrder="1"/>
    </xf>
    <xf numFmtId="49" fontId="7" fillId="16" borderId="4" xfId="0" applyNumberFormat="1" applyFont="1" applyFill="1" applyBorder="1" applyAlignment="1">
      <alignment horizontal="center" vertical="center" wrapText="1"/>
    </xf>
    <xf numFmtId="49" fontId="42" fillId="16" borderId="3" xfId="0" applyNumberFormat="1" applyFont="1" applyFill="1" applyBorder="1" applyAlignment="1">
      <alignment horizontal="center" vertical="center" wrapText="1" readingOrder="1"/>
    </xf>
    <xf numFmtId="49" fontId="6" fillId="16" borderId="4" xfId="0" applyNumberFormat="1" applyFont="1" applyFill="1" applyBorder="1" applyAlignment="1">
      <alignment horizontal="center" vertical="center" wrapText="1"/>
    </xf>
    <xf numFmtId="49" fontId="27" fillId="2" borderId="4" xfId="0" applyNumberFormat="1" applyFont="1" applyFill="1" applyBorder="1" applyAlignment="1">
      <alignment horizontal="center" vertical="center" wrapText="1"/>
    </xf>
    <xf numFmtId="49" fontId="0" fillId="2" borderId="3" xfId="0" applyNumberFormat="1" applyFont="1" applyFill="1" applyBorder="1" applyAlignment="1">
      <alignment horizontal="center" wrapText="1"/>
    </xf>
    <xf numFmtId="49" fontId="42" fillId="2" borderId="3" xfId="0" applyNumberFormat="1" applyFont="1" applyFill="1" applyBorder="1" applyAlignment="1">
      <alignment horizontal="center" vertical="center" wrapText="1" readingOrder="1"/>
    </xf>
    <xf numFmtId="49" fontId="31" fillId="16" borderId="3" xfId="0" applyNumberFormat="1" applyFont="1" applyFill="1" applyBorder="1" applyAlignment="1">
      <alignment horizontal="center" vertical="center" wrapText="1" readingOrder="1"/>
    </xf>
    <xf numFmtId="49" fontId="6" fillId="3" borderId="4" xfId="0" applyNumberFormat="1" applyFont="1" applyFill="1" applyBorder="1" applyAlignment="1">
      <alignment horizontal="center" vertical="center" wrapText="1"/>
    </xf>
    <xf numFmtId="49" fontId="42" fillId="16" borderId="3" xfId="0" applyNumberFormat="1" applyFont="1" applyFill="1" applyBorder="1" applyAlignment="1">
      <alignment horizontal="center" vertical="center" wrapText="1"/>
    </xf>
    <xf numFmtId="49" fontId="31" fillId="16" borderId="4" xfId="0" applyNumberFormat="1" applyFont="1" applyFill="1" applyBorder="1" applyAlignment="1">
      <alignment horizontal="center" vertical="center" wrapText="1"/>
    </xf>
    <xf numFmtId="49" fontId="31" fillId="3" borderId="4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>
      <alignment horizontal="left" vertical="center"/>
    </xf>
    <xf numFmtId="0" fontId="0" fillId="2" borderId="4" xfId="0" applyFont="1" applyFill="1" applyBorder="1" applyAlignment="1">
      <alignment horizontal="left" vertical="center"/>
    </xf>
    <xf numFmtId="0" fontId="2" fillId="0" borderId="0" xfId="0" applyFont="1" applyBorder="1" applyAlignment="1">
      <alignment horizontal="right" vertical="center"/>
    </xf>
    <xf numFmtId="49" fontId="49" fillId="2" borderId="3" xfId="0" applyNumberFormat="1" applyFont="1" applyFill="1" applyBorder="1" applyAlignment="1">
      <alignment horizontal="center" vertical="center" wrapText="1" readingOrder="1"/>
    </xf>
    <xf numFmtId="49" fontId="50" fillId="16" borderId="4" xfId="0" applyNumberFormat="1" applyFont="1" applyFill="1" applyBorder="1" applyAlignment="1">
      <alignment horizontal="center" vertical="center" wrapText="1"/>
    </xf>
    <xf numFmtId="165" fontId="0" fillId="17" borderId="3" xfId="0" applyNumberFormat="1" applyFill="1" applyBorder="1" applyAlignment="1">
      <alignment horizontal="center" vertical="center"/>
    </xf>
    <xf numFmtId="165" fontId="0" fillId="17" borderId="3" xfId="0" applyNumberFormat="1" applyFill="1" applyBorder="1" applyAlignment="1">
      <alignment horizontal="center"/>
    </xf>
    <xf numFmtId="0" fontId="0" fillId="17" borderId="3" xfId="0" applyFill="1" applyBorder="1" applyAlignment="1">
      <alignment horizontal="center" vertical="center"/>
    </xf>
    <xf numFmtId="166" fontId="0" fillId="17" borderId="3" xfId="0" applyNumberFormat="1" applyFill="1" applyBorder="1" applyAlignment="1">
      <alignment horizontal="center"/>
    </xf>
    <xf numFmtId="49" fontId="7" fillId="15" borderId="4" xfId="0" applyNumberFormat="1" applyFont="1" applyFill="1" applyBorder="1" applyAlignment="1">
      <alignment horizontal="center" vertical="center" wrapText="1"/>
    </xf>
    <xf numFmtId="49" fontId="46" fillId="15" borderId="3" xfId="0" applyNumberFormat="1" applyFont="1" applyFill="1" applyBorder="1" applyAlignment="1">
      <alignment horizontal="center" vertical="center" wrapText="1" readingOrder="1"/>
    </xf>
    <xf numFmtId="49" fontId="47" fillId="2" borderId="3" xfId="0" applyNumberFormat="1" applyFont="1" applyFill="1" applyBorder="1" applyAlignment="1">
      <alignment horizontal="center" wrapText="1"/>
    </xf>
    <xf numFmtId="49" fontId="46" fillId="2" borderId="3" xfId="0" applyNumberFormat="1" applyFont="1" applyFill="1" applyBorder="1" applyAlignment="1">
      <alignment horizontal="center" vertical="center" wrapText="1" readingOrder="1"/>
    </xf>
    <xf numFmtId="166" fontId="19" fillId="5" borderId="3" xfId="0" applyNumberFormat="1" applyFont="1" applyFill="1" applyBorder="1" applyAlignment="1">
      <alignment horizontal="center"/>
    </xf>
    <xf numFmtId="0" fontId="9" fillId="4" borderId="1" xfId="0" applyNumberFormat="1" applyFont="1" applyFill="1" applyBorder="1" applyAlignment="1" applyProtection="1">
      <alignment horizontal="left" vertical="center" readingOrder="1"/>
    </xf>
    <xf numFmtId="0" fontId="2" fillId="0" borderId="4" xfId="0" applyNumberFormat="1" applyFont="1" applyBorder="1" applyAlignment="1">
      <alignment horizontal="left" vertical="center"/>
    </xf>
    <xf numFmtId="0" fontId="2" fillId="0" borderId="3" xfId="0" applyNumberFormat="1" applyFont="1" applyBorder="1" applyAlignment="1">
      <alignment vertical="center"/>
    </xf>
    <xf numFmtId="0" fontId="9" fillId="4" borderId="7" xfId="0" applyNumberFormat="1" applyFont="1" applyFill="1" applyBorder="1" applyAlignment="1" applyProtection="1">
      <alignment horizontal="left" vertical="center" readingOrder="1"/>
    </xf>
    <xf numFmtId="0" fontId="0" fillId="0" borderId="3" xfId="0" applyNumberFormat="1" applyBorder="1" applyAlignment="1">
      <alignment vertical="center"/>
    </xf>
    <xf numFmtId="0" fontId="0" fillId="2" borderId="6" xfId="0" applyNumberFormat="1" applyFill="1" applyBorder="1" applyAlignment="1">
      <alignment horizontal="center" vertical="center"/>
    </xf>
    <xf numFmtId="0" fontId="14" fillId="0" borderId="3" xfId="0" applyNumberFormat="1" applyFont="1" applyBorder="1" applyAlignment="1">
      <alignment vertical="center"/>
    </xf>
    <xf numFmtId="0" fontId="2" fillId="2" borderId="6" xfId="0" applyNumberFormat="1" applyFont="1" applyFill="1" applyBorder="1" applyAlignment="1">
      <alignment horizontal="left" vertical="center"/>
    </xf>
    <xf numFmtId="0" fontId="0" fillId="2" borderId="3" xfId="0" applyNumberForma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left" vertical="center"/>
    </xf>
    <xf numFmtId="0" fontId="0" fillId="0" borderId="0" xfId="0" applyNumberFormat="1"/>
    <xf numFmtId="0" fontId="0" fillId="0" borderId="3" xfId="0" applyNumberFormat="1" applyBorder="1" applyAlignment="1">
      <alignment horizontal="center" vertical="center"/>
    </xf>
    <xf numFmtId="0" fontId="7" fillId="0" borderId="3" xfId="0" applyNumberFormat="1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3" xfId="0" applyNumberFormat="1" applyFont="1" applyBorder="1" applyAlignment="1">
      <alignment horizontal="center" vertical="center"/>
    </xf>
    <xf numFmtId="166" fontId="0" fillId="0" borderId="3" xfId="0" applyNumberFormat="1" applyBorder="1" applyAlignment="1">
      <alignment horizontal="center" vertical="center"/>
    </xf>
    <xf numFmtId="0" fontId="4" fillId="0" borderId="2" xfId="0" applyNumberFormat="1" applyFont="1" applyBorder="1" applyAlignment="1" applyProtection="1">
      <alignment horizontal="center" vertical="center" wrapText="1" readingOrder="1"/>
    </xf>
    <xf numFmtId="0" fontId="2" fillId="2" borderId="3" xfId="0" applyNumberFormat="1" applyFont="1" applyFill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9" fillId="4" borderId="3" xfId="0" applyNumberFormat="1" applyFont="1" applyFill="1" applyBorder="1" applyAlignment="1" applyProtection="1">
      <alignment horizontal="center" vertical="center" readingOrder="1"/>
    </xf>
    <xf numFmtId="0" fontId="9" fillId="4" borderId="4" xfId="0" applyNumberFormat="1" applyFont="1" applyFill="1" applyBorder="1" applyAlignment="1" applyProtection="1">
      <alignment horizontal="center" vertical="center" readingOrder="1"/>
    </xf>
    <xf numFmtId="0" fontId="9" fillId="4" borderId="1" xfId="0" applyNumberFormat="1" applyFont="1" applyFill="1" applyBorder="1" applyAlignment="1" applyProtection="1">
      <alignment horizontal="center" vertical="center" readingOrder="1"/>
    </xf>
    <xf numFmtId="0" fontId="2" fillId="0" borderId="4" xfId="0" applyNumberFormat="1" applyFont="1" applyBorder="1" applyAlignment="1">
      <alignment horizontal="center" vertical="center" readingOrder="1"/>
    </xf>
    <xf numFmtId="0" fontId="9" fillId="4" borderId="7" xfId="0" applyNumberFormat="1" applyFont="1" applyFill="1" applyBorder="1" applyAlignment="1" applyProtection="1">
      <alignment horizontal="center" vertical="center" readingOrder="1"/>
    </xf>
    <xf numFmtId="0" fontId="2" fillId="0" borderId="3" xfId="0" applyNumberFormat="1" applyFont="1" applyBorder="1" applyAlignment="1">
      <alignment horizontal="center" vertical="center" readingOrder="1"/>
    </xf>
    <xf numFmtId="0" fontId="0" fillId="0" borderId="3" xfId="0" applyNumberFormat="1" applyBorder="1" applyAlignment="1">
      <alignment horizontal="center" vertical="center" readingOrder="1"/>
    </xf>
    <xf numFmtId="0" fontId="0" fillId="2" borderId="3" xfId="0" applyNumberFormat="1" applyFill="1" applyBorder="1" applyAlignment="1">
      <alignment horizontal="center" vertical="center" readingOrder="1"/>
    </xf>
    <xf numFmtId="0" fontId="14" fillId="0" borderId="3" xfId="0" applyNumberFormat="1" applyFont="1" applyBorder="1" applyAlignment="1">
      <alignment horizontal="center" vertical="center" readingOrder="1"/>
    </xf>
    <xf numFmtId="0" fontId="2" fillId="2" borderId="3" xfId="0" applyNumberFormat="1" applyFont="1" applyFill="1" applyBorder="1" applyAlignment="1">
      <alignment horizontal="center" vertical="center" readingOrder="1"/>
    </xf>
    <xf numFmtId="0" fontId="2" fillId="2" borderId="4" xfId="0" applyNumberFormat="1" applyFont="1" applyFill="1" applyBorder="1" applyAlignment="1">
      <alignment horizontal="center" vertical="center" readingOrder="1"/>
    </xf>
    <xf numFmtId="0" fontId="0" fillId="0" borderId="0" xfId="0" applyNumberFormat="1" applyAlignment="1">
      <alignment horizontal="center" vertical="center" readingOrder="1"/>
    </xf>
    <xf numFmtId="0" fontId="2" fillId="0" borderId="4" xfId="0" applyNumberFormat="1" applyFont="1" applyBorder="1" applyAlignment="1">
      <alignment horizontal="center" vertical="center"/>
    </xf>
    <xf numFmtId="0" fontId="2" fillId="0" borderId="3" xfId="0" applyNumberFormat="1" applyFont="1" applyBorder="1" applyAlignment="1">
      <alignment horizontal="center" vertical="center"/>
    </xf>
    <xf numFmtId="0" fontId="14" fillId="0" borderId="3" xfId="0" applyNumberFormat="1" applyFont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4" xfId="0" applyNumberFormat="1" applyFont="1" applyFill="1" applyBorder="1" applyAlignment="1">
      <alignment horizontal="center" vertical="center"/>
    </xf>
    <xf numFmtId="0" fontId="4" fillId="0" borderId="2" xfId="0" applyNumberFormat="1" applyFont="1" applyBorder="1" applyAlignment="1" applyProtection="1">
      <alignment horizontal="center" wrapText="1" readingOrder="1"/>
    </xf>
    <xf numFmtId="0" fontId="9" fillId="4" borderId="1" xfId="0" applyNumberFormat="1" applyFont="1" applyFill="1" applyBorder="1" applyAlignment="1" applyProtection="1">
      <alignment horizontal="left" readingOrder="1"/>
    </xf>
    <xf numFmtId="0" fontId="2" fillId="0" borderId="4" xfId="0" applyNumberFormat="1" applyFont="1" applyBorder="1" applyAlignment="1">
      <alignment horizontal="left"/>
    </xf>
    <xf numFmtId="0" fontId="2" fillId="0" borderId="3" xfId="0" applyNumberFormat="1" applyFont="1" applyBorder="1" applyAlignment="1"/>
    <xf numFmtId="0" fontId="0" fillId="0" borderId="3" xfId="0" applyNumberFormat="1" applyBorder="1" applyAlignment="1"/>
    <xf numFmtId="0" fontId="0" fillId="2" borderId="3" xfId="0" applyNumberFormat="1" applyFill="1" applyBorder="1" applyAlignment="1">
      <alignment horizontal="center"/>
    </xf>
    <xf numFmtId="0" fontId="14" fillId="0" borderId="3" xfId="0" applyNumberFormat="1" applyFont="1" applyBorder="1" applyAlignment="1"/>
    <xf numFmtId="0" fontId="2" fillId="2" borderId="3" xfId="0" applyNumberFormat="1" applyFont="1" applyFill="1" applyBorder="1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166" fontId="0" fillId="0" borderId="3" xfId="0" applyNumberFormat="1" applyBorder="1" applyAlignment="1">
      <alignment horizontal="center" vertical="center" wrapText="1"/>
    </xf>
    <xf numFmtId="0" fontId="4" fillId="0" borderId="2" xfId="0" applyNumberFormat="1" applyFont="1" applyBorder="1" applyAlignment="1" applyProtection="1">
      <alignment horizontal="center" vertical="center" wrapText="1"/>
    </xf>
    <xf numFmtId="0" fontId="9" fillId="4" borderId="3" xfId="0" applyNumberFormat="1" applyFont="1" applyFill="1" applyBorder="1" applyAlignment="1" applyProtection="1">
      <alignment horizontal="center" vertical="center"/>
    </xf>
    <xf numFmtId="0" fontId="9" fillId="4" borderId="4" xfId="0" applyNumberFormat="1" applyFont="1" applyFill="1" applyBorder="1" applyAlignment="1" applyProtection="1">
      <alignment horizontal="center" vertical="center"/>
    </xf>
    <xf numFmtId="0" fontId="9" fillId="4" borderId="1" xfId="0" applyNumberFormat="1" applyFont="1" applyFill="1" applyBorder="1" applyAlignment="1" applyProtection="1">
      <alignment horizontal="center" vertical="center"/>
    </xf>
    <xf numFmtId="0" fontId="9" fillId="4" borderId="7" xfId="0" applyNumberFormat="1" applyFont="1" applyFill="1" applyBorder="1" applyAlignment="1" applyProtection="1">
      <alignment horizontal="center" vertical="center"/>
    </xf>
    <xf numFmtId="0" fontId="9" fillId="4" borderId="3" xfId="0" applyNumberFormat="1" applyFont="1" applyFill="1" applyBorder="1" applyAlignment="1" applyProtection="1">
      <alignment horizontal="center" vertical="center" wrapText="1" readingOrder="1"/>
    </xf>
    <xf numFmtId="0" fontId="9" fillId="4" borderId="4" xfId="0" applyNumberFormat="1" applyFont="1" applyFill="1" applyBorder="1" applyAlignment="1" applyProtection="1">
      <alignment horizontal="center" vertical="center" wrapText="1" readingOrder="1"/>
    </xf>
    <xf numFmtId="0" fontId="9" fillId="4" borderId="1" xfId="0" applyNumberFormat="1" applyFont="1" applyFill="1" applyBorder="1" applyAlignment="1" applyProtection="1">
      <alignment horizontal="center" vertical="center" wrapText="1" readingOrder="1"/>
    </xf>
    <xf numFmtId="0" fontId="16" fillId="0" borderId="4" xfId="0" applyNumberFormat="1" applyFont="1" applyBorder="1" applyAlignment="1" applyProtection="1">
      <alignment horizontal="center" vertical="center" wrapText="1" readingOrder="1"/>
    </xf>
    <xf numFmtId="0" fontId="2" fillId="0" borderId="4" xfId="0" applyNumberFormat="1" applyFont="1" applyBorder="1" applyAlignment="1">
      <alignment horizontal="center" vertical="center" wrapText="1"/>
    </xf>
    <xf numFmtId="0" fontId="9" fillId="4" borderId="7" xfId="0" applyNumberFormat="1" applyFont="1" applyFill="1" applyBorder="1" applyAlignment="1" applyProtection="1">
      <alignment horizontal="center" vertical="center" wrapText="1" readingOrder="1"/>
    </xf>
    <xf numFmtId="0" fontId="2" fillId="0" borderId="3" xfId="0" applyNumberFormat="1" applyFont="1" applyBorder="1" applyAlignment="1">
      <alignment horizontal="center" vertical="center" wrapText="1"/>
    </xf>
    <xf numFmtId="0" fontId="0" fillId="0" borderId="3" xfId="0" applyNumberFormat="1" applyBorder="1" applyAlignment="1">
      <alignment horizontal="center" vertical="center" wrapText="1"/>
    </xf>
    <xf numFmtId="0" fontId="0" fillId="2" borderId="3" xfId="0" applyNumberFormat="1" applyFill="1" applyBorder="1" applyAlignment="1">
      <alignment horizontal="center" vertical="center" wrapText="1"/>
    </xf>
    <xf numFmtId="0" fontId="14" fillId="0" borderId="3" xfId="0" applyNumberFormat="1" applyFont="1" applyBorder="1" applyAlignment="1">
      <alignment horizontal="center" vertical="center" wrapText="1"/>
    </xf>
    <xf numFmtId="0" fontId="2" fillId="2" borderId="3" xfId="0" applyNumberFormat="1" applyFont="1" applyFill="1" applyBorder="1" applyAlignment="1">
      <alignment horizontal="center" vertical="center" wrapText="1"/>
    </xf>
    <xf numFmtId="0" fontId="2" fillId="2" borderId="4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center" vertical="center" wrapText="1"/>
    </xf>
    <xf numFmtId="49" fontId="28" fillId="16" borderId="3" xfId="0" applyNumberFormat="1" applyFont="1" applyFill="1" applyBorder="1" applyAlignment="1">
      <alignment horizontal="center" vertical="center" wrapText="1" readingOrder="1"/>
    </xf>
    <xf numFmtId="49" fontId="28" fillId="16" borderId="3" xfId="0" applyNumberFormat="1" applyFont="1" applyFill="1" applyBorder="1" applyAlignment="1">
      <alignment horizontal="center" vertical="center" wrapText="1"/>
    </xf>
    <xf numFmtId="49" fontId="28" fillId="16" borderId="4" xfId="0" applyNumberFormat="1" applyFont="1" applyFill="1" applyBorder="1" applyAlignment="1">
      <alignment horizontal="center" vertical="center" wrapText="1"/>
    </xf>
    <xf numFmtId="49" fontId="0" fillId="16" borderId="3" xfId="0" applyNumberFormat="1" applyFill="1" applyBorder="1" applyAlignment="1">
      <alignment horizontal="center" wrapText="1"/>
    </xf>
    <xf numFmtId="49" fontId="6" fillId="16" borderId="3" xfId="0" applyNumberFormat="1" applyFont="1" applyFill="1" applyBorder="1" applyAlignment="1">
      <alignment horizontal="center" vertical="center" wrapText="1" readingOrder="1"/>
    </xf>
    <xf numFmtId="165" fontId="0" fillId="0" borderId="3" xfId="0" applyNumberForma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165" fontId="0" fillId="0" borderId="3" xfId="0" applyNumberFormat="1" applyFont="1" applyFill="1" applyBorder="1" applyAlignment="1">
      <alignment horizontal="center" vertical="center" wrapText="1"/>
    </xf>
    <xf numFmtId="165" fontId="0" fillId="0" borderId="3" xfId="0" applyNumberFormat="1" applyFill="1" applyBorder="1" applyAlignment="1">
      <alignment vertical="center"/>
    </xf>
    <xf numFmtId="165" fontId="0" fillId="0" borderId="6" xfId="0" applyNumberFormat="1" applyFill="1" applyBorder="1" applyAlignment="1">
      <alignment horizontal="center" vertical="center"/>
    </xf>
    <xf numFmtId="166" fontId="0" fillId="0" borderId="3" xfId="0" applyNumberFormat="1" applyFill="1" applyBorder="1" applyAlignment="1">
      <alignment horizontal="center" vertical="center"/>
    </xf>
    <xf numFmtId="165" fontId="0" fillId="0" borderId="3" xfId="0" applyNumberFormat="1" applyFill="1" applyBorder="1" applyAlignment="1">
      <alignment horizontal="center"/>
    </xf>
    <xf numFmtId="165" fontId="0" fillId="16" borderId="3" xfId="0" applyNumberFormat="1" applyFill="1" applyBorder="1" applyAlignment="1">
      <alignment horizontal="center" vertical="center"/>
    </xf>
    <xf numFmtId="1" fontId="24" fillId="0" borderId="3" xfId="0" applyNumberFormat="1" applyFont="1" applyBorder="1" applyAlignment="1" applyProtection="1">
      <alignment horizontal="center" vertical="center"/>
    </xf>
    <xf numFmtId="49" fontId="0" fillId="14" borderId="7" xfId="0" applyNumberFormat="1" applyFont="1" applyFill="1" applyBorder="1" applyAlignment="1">
      <alignment horizontal="center" wrapText="1"/>
    </xf>
    <xf numFmtId="49" fontId="24" fillId="16" borderId="3" xfId="0" applyNumberFormat="1" applyFont="1" applyFill="1" applyBorder="1" applyAlignment="1">
      <alignment horizontal="center" vertical="center" wrapText="1" readingOrder="1"/>
    </xf>
    <xf numFmtId="49" fontId="24" fillId="3" borderId="3" xfId="0" applyNumberFormat="1" applyFont="1" applyFill="1" applyBorder="1" applyAlignment="1">
      <alignment horizontal="center" vertical="center" wrapText="1" readingOrder="1"/>
    </xf>
    <xf numFmtId="165" fontId="0" fillId="0" borderId="3" xfId="0" applyNumberFormat="1" applyFill="1" applyBorder="1" applyAlignment="1">
      <alignment horizontal="center" wrapText="1"/>
    </xf>
    <xf numFmtId="49" fontId="20" fillId="16" borderId="4" xfId="0" applyNumberFormat="1" applyFon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/>
    </xf>
    <xf numFmtId="0" fontId="0" fillId="0" borderId="3" xfId="0" applyFill="1" applyBorder="1" applyAlignment="1">
      <alignment horizontal="center" wrapText="1"/>
    </xf>
    <xf numFmtId="0" fontId="0" fillId="0" borderId="3" xfId="0" applyFill="1" applyBorder="1" applyAlignment="1">
      <alignment vertical="center"/>
    </xf>
    <xf numFmtId="0" fontId="0" fillId="0" borderId="3" xfId="0" applyFill="1" applyBorder="1" applyAlignment="1">
      <alignment horizontal="center" vertical="center" readingOrder="1"/>
    </xf>
    <xf numFmtId="165" fontId="0" fillId="0" borderId="3" xfId="0" applyNumberFormat="1" applyFill="1" applyBorder="1" applyAlignment="1">
      <alignment horizontal="center" vertical="center" wrapText="1"/>
    </xf>
    <xf numFmtId="0" fontId="0" fillId="0" borderId="3" xfId="0" applyFill="1" applyBorder="1" applyAlignment="1">
      <alignment horizontal="center" vertical="center" wrapText="1"/>
    </xf>
    <xf numFmtId="0" fontId="0" fillId="17" borderId="3" xfId="0" applyFill="1" applyBorder="1" applyAlignment="1">
      <alignment horizontal="center"/>
    </xf>
    <xf numFmtId="165" fontId="21" fillId="18" borderId="3" xfId="0" applyNumberFormat="1" applyFont="1" applyFill="1" applyBorder="1" applyAlignment="1">
      <alignment horizontal="center" vertical="center"/>
    </xf>
    <xf numFmtId="49" fontId="24" fillId="0" borderId="3" xfId="0" applyNumberFormat="1" applyFont="1" applyFill="1" applyBorder="1" applyAlignment="1">
      <alignment horizontal="center" vertical="center" wrapText="1" readingOrder="1"/>
    </xf>
    <xf numFmtId="1" fontId="0" fillId="0" borderId="3" xfId="0" applyNumberFormat="1" applyFill="1" applyBorder="1" applyAlignment="1">
      <alignment horizontal="center" vertical="center"/>
    </xf>
    <xf numFmtId="0" fontId="0" fillId="2" borderId="6" xfId="0" applyFont="1" applyFill="1" applyBorder="1" applyAlignment="1">
      <alignment horizontal="center" wrapText="1"/>
    </xf>
    <xf numFmtId="165" fontId="0" fillId="2" borderId="6" xfId="0" applyNumberFormat="1" applyFill="1" applyBorder="1" applyAlignment="1">
      <alignment horizontal="center"/>
    </xf>
    <xf numFmtId="165" fontId="0" fillId="17" borderId="6" xfId="0" applyNumberFormat="1" applyFill="1" applyBorder="1" applyAlignment="1">
      <alignment horizontal="center"/>
    </xf>
    <xf numFmtId="165" fontId="0" fillId="2" borderId="6" xfId="0" applyNumberFormat="1" applyFont="1" applyFill="1" applyBorder="1" applyAlignment="1">
      <alignment horizontal="center" wrapText="1"/>
    </xf>
    <xf numFmtId="0" fontId="0" fillId="2" borderId="6" xfId="0" applyFill="1" applyBorder="1" applyAlignment="1"/>
    <xf numFmtId="166" fontId="0" fillId="0" borderId="3" xfId="0" applyNumberFormat="1" applyFill="1" applyBorder="1" applyAlignment="1">
      <alignment horizontal="center"/>
    </xf>
    <xf numFmtId="164" fontId="33" fillId="3" borderId="8" xfId="0" applyNumberFormat="1" applyFont="1" applyFill="1" applyBorder="1" applyAlignment="1">
      <alignment horizontal="center" vertical="center" wrapText="1"/>
    </xf>
    <xf numFmtId="164" fontId="33" fillId="3" borderId="7" xfId="0" applyNumberFormat="1" applyFont="1" applyFill="1" applyBorder="1" applyAlignment="1">
      <alignment horizontal="center" vertical="center" wrapText="1"/>
    </xf>
    <xf numFmtId="0" fontId="0" fillId="0" borderId="1" xfId="0" applyNumberFormat="1" applyBorder="1" applyAlignment="1">
      <alignment horizontal="center" vertical="center" wrapText="1"/>
    </xf>
    <xf numFmtId="0" fontId="0" fillId="0" borderId="7" xfId="0" applyNumberFormat="1" applyBorder="1" applyAlignment="1">
      <alignment horizontal="center" vertical="center" wrapText="1"/>
    </xf>
    <xf numFmtId="164" fontId="33" fillId="16" borderId="1" xfId="0" applyNumberFormat="1" applyFont="1" applyFill="1" applyBorder="1" applyAlignment="1">
      <alignment horizontal="center" vertical="center" wrapText="1"/>
    </xf>
    <xf numFmtId="164" fontId="33" fillId="16" borderId="8" xfId="0" applyNumberFormat="1" applyFont="1" applyFill="1" applyBorder="1" applyAlignment="1">
      <alignment horizontal="center" vertical="center" wrapText="1"/>
    </xf>
    <xf numFmtId="164" fontId="33" fillId="16" borderId="7" xfId="0" applyNumberFormat="1" applyFont="1" applyFill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/>
    </xf>
    <xf numFmtId="0" fontId="2" fillId="0" borderId="6" xfId="0" applyFont="1" applyBorder="1" applyAlignment="1">
      <alignment horizontal="center" vertical="center"/>
    </xf>
    <xf numFmtId="164" fontId="33" fillId="3" borderId="1" xfId="0" applyNumberFormat="1" applyFont="1" applyFill="1" applyBorder="1" applyAlignment="1">
      <alignment horizontal="center" vertical="center" wrapText="1"/>
    </xf>
    <xf numFmtId="164" fontId="33" fillId="3" borderId="8" xfId="0" applyNumberFormat="1" applyFont="1" applyFill="1" applyBorder="1" applyAlignment="1">
      <alignment horizontal="center" vertical="center" wrapText="1"/>
    </xf>
    <xf numFmtId="164" fontId="33" fillId="3" borderId="7" xfId="0" applyNumberFormat="1" applyFont="1" applyFill="1" applyBorder="1" applyAlignment="1">
      <alignment horizontal="center" vertical="center" wrapText="1"/>
    </xf>
    <xf numFmtId="0" fontId="3" fillId="0" borderId="0" xfId="0" applyNumberFormat="1" applyFont="1" applyAlignment="1" applyProtection="1">
      <alignment horizontal="center" vertical="center" wrapText="1" readingOrder="1"/>
    </xf>
    <xf numFmtId="0" fontId="2" fillId="16" borderId="3" xfId="0" applyFont="1" applyFill="1" applyBorder="1" applyAlignment="1">
      <alignment horizontal="center" vertical="center" wrapText="1"/>
    </xf>
    <xf numFmtId="0" fontId="17" fillId="16" borderId="3" xfId="0" applyFont="1" applyFill="1" applyBorder="1" applyAlignment="1">
      <alignment horizontal="center" vertical="center" wrapText="1"/>
    </xf>
    <xf numFmtId="0" fontId="17" fillId="7" borderId="1" xfId="0" applyFont="1" applyFill="1" applyBorder="1" applyAlignment="1">
      <alignment horizontal="center" vertical="center" wrapText="1"/>
    </xf>
    <xf numFmtId="0" fontId="17" fillId="7" borderId="8" xfId="0" applyFont="1" applyFill="1" applyBorder="1" applyAlignment="1">
      <alignment horizontal="center" vertical="center" wrapText="1"/>
    </xf>
    <xf numFmtId="0" fontId="17" fillId="7" borderId="7" xfId="0" applyFont="1" applyFill="1" applyBorder="1" applyAlignment="1">
      <alignment horizontal="center" vertical="center" wrapText="1"/>
    </xf>
    <xf numFmtId="164" fontId="23" fillId="2" borderId="1" xfId="0" applyNumberFormat="1" applyFont="1" applyFill="1" applyBorder="1" applyAlignment="1">
      <alignment horizontal="center" vertical="center" wrapText="1"/>
    </xf>
    <xf numFmtId="164" fontId="23" fillId="2" borderId="8" xfId="0" applyNumberFormat="1" applyFont="1" applyFill="1" applyBorder="1" applyAlignment="1">
      <alignment horizontal="center" vertical="center" wrapText="1"/>
    </xf>
    <xf numFmtId="164" fontId="23" fillId="2" borderId="7" xfId="0" applyNumberFormat="1" applyFont="1" applyFill="1" applyBorder="1" applyAlignment="1">
      <alignment horizontal="center" vertical="center" wrapText="1"/>
    </xf>
    <xf numFmtId="0" fontId="26" fillId="11" borderId="3" xfId="0" applyFont="1" applyFill="1" applyBorder="1" applyAlignment="1">
      <alignment horizontal="center"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26" fillId="15" borderId="3" xfId="0" applyFont="1" applyFill="1" applyBorder="1" applyAlignment="1">
      <alignment horizontal="center" vertical="center" wrapText="1"/>
    </xf>
    <xf numFmtId="0" fontId="2" fillId="15" borderId="1" xfId="0" applyFont="1" applyFill="1" applyBorder="1" applyAlignment="1">
      <alignment horizontal="center" vertical="center" wrapText="1"/>
    </xf>
    <xf numFmtId="0" fontId="2" fillId="15" borderId="8" xfId="0" applyFont="1" applyFill="1" applyBorder="1" applyAlignment="1">
      <alignment horizontal="center" vertical="center" wrapText="1"/>
    </xf>
    <xf numFmtId="0" fontId="2" fillId="15" borderId="7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7" xfId="0" applyFont="1" applyBorder="1" applyAlignment="1">
      <alignment horizontal="center" vertical="center" wrapText="1"/>
    </xf>
    <xf numFmtId="0" fontId="2" fillId="16" borderId="4" xfId="0" applyFont="1" applyFill="1" applyBorder="1" applyAlignment="1">
      <alignment horizontal="center" vertical="center" wrapText="1"/>
    </xf>
    <xf numFmtId="0" fontId="2" fillId="16" borderId="5" xfId="0" applyFont="1" applyFill="1" applyBorder="1" applyAlignment="1">
      <alignment horizontal="center" vertical="center" wrapText="1"/>
    </xf>
    <xf numFmtId="0" fontId="2" fillId="16" borderId="6" xfId="0" applyFont="1" applyFill="1" applyBorder="1" applyAlignment="1">
      <alignment horizontal="center" vertical="center" wrapText="1"/>
    </xf>
    <xf numFmtId="0" fontId="17" fillId="7" borderId="3" xfId="0" applyFont="1" applyFill="1" applyBorder="1" applyAlignment="1">
      <alignment horizontal="center" vertical="center" wrapText="1"/>
    </xf>
    <xf numFmtId="0" fontId="0" fillId="0" borderId="8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164" fontId="23" fillId="2" borderId="3" xfId="0" applyNumberFormat="1" applyFont="1" applyFill="1" applyBorder="1" applyAlignment="1">
      <alignment horizontal="center" vertical="center" wrapText="1"/>
    </xf>
    <xf numFmtId="0" fontId="24" fillId="0" borderId="3" xfId="0" applyFont="1" applyBorder="1" applyAlignment="1">
      <alignment horizontal="center" wrapText="1"/>
    </xf>
    <xf numFmtId="0" fontId="2" fillId="11" borderId="1" xfId="0" applyFont="1" applyFill="1" applyBorder="1" applyAlignment="1">
      <alignment horizontal="center" vertical="center" wrapText="1"/>
    </xf>
    <xf numFmtId="0" fontId="0" fillId="11" borderId="8" xfId="0" applyFill="1" applyBorder="1" applyAlignment="1">
      <alignment horizontal="center" vertical="center" wrapText="1"/>
    </xf>
    <xf numFmtId="0" fontId="0" fillId="11" borderId="7" xfId="0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16" borderId="2" xfId="0" applyFont="1" applyFill="1" applyBorder="1" applyAlignment="1">
      <alignment horizontal="center" vertical="center" wrapText="1"/>
    </xf>
    <xf numFmtId="0" fontId="2" fillId="16" borderId="12" xfId="0" applyFont="1" applyFill="1" applyBorder="1" applyAlignment="1">
      <alignment horizontal="center" vertical="center" wrapText="1"/>
    </xf>
    <xf numFmtId="0" fontId="2" fillId="16" borderId="13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15" borderId="8" xfId="0" applyFill="1" applyBorder="1" applyAlignment="1">
      <alignment horizontal="center" vertical="center" wrapText="1"/>
    </xf>
    <xf numFmtId="0" fontId="0" fillId="15" borderId="7" xfId="0" applyFill="1" applyBorder="1" applyAlignment="1">
      <alignment horizontal="center" vertical="center" wrapText="1"/>
    </xf>
    <xf numFmtId="0" fontId="0" fillId="0" borderId="8" xfId="0" applyNumberFormat="1" applyBorder="1" applyAlignment="1">
      <alignment horizontal="center" vertical="center" wrapText="1"/>
    </xf>
    <xf numFmtId="0" fontId="2" fillId="14" borderId="1" xfId="0" applyFont="1" applyFill="1" applyBorder="1" applyAlignment="1">
      <alignment horizontal="center" vertical="center" wrapText="1"/>
    </xf>
    <xf numFmtId="0" fontId="0" fillId="14" borderId="8" xfId="0" applyFill="1" applyBorder="1" applyAlignment="1">
      <alignment horizontal="center" wrapText="1"/>
    </xf>
    <xf numFmtId="0" fontId="0" fillId="14" borderId="7" xfId="0" applyFill="1" applyBorder="1" applyAlignment="1">
      <alignment horizontal="center" wrapText="1"/>
    </xf>
    <xf numFmtId="0" fontId="2" fillId="11" borderId="8" xfId="0" applyFont="1" applyFill="1" applyBorder="1" applyAlignment="1">
      <alignment horizontal="center" vertical="center" wrapText="1"/>
    </xf>
    <xf numFmtId="0" fontId="2" fillId="11" borderId="7" xfId="0" applyFont="1" applyFill="1" applyBorder="1" applyAlignment="1">
      <alignment horizontal="center" vertical="center" wrapText="1"/>
    </xf>
    <xf numFmtId="0" fontId="2" fillId="14" borderId="8" xfId="0" applyFont="1" applyFill="1" applyBorder="1" applyAlignment="1">
      <alignment horizontal="center" vertical="center" wrapText="1"/>
    </xf>
    <xf numFmtId="0" fontId="2" fillId="14" borderId="7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wrapText="1"/>
    </xf>
    <xf numFmtId="0" fontId="0" fillId="3" borderId="7" xfId="0" applyFill="1" applyBorder="1" applyAlignment="1">
      <alignment horizontal="center" wrapText="1"/>
    </xf>
    <xf numFmtId="0" fontId="0" fillId="16" borderId="8" xfId="0" applyFont="1" applyFill="1" applyBorder="1" applyAlignment="1">
      <alignment horizontal="center" vertical="center" wrapText="1"/>
    </xf>
    <xf numFmtId="0" fontId="0" fillId="16" borderId="7" xfId="0" applyFont="1" applyFill="1" applyBorder="1" applyAlignment="1">
      <alignment horizontal="center" vertical="center" wrapText="1"/>
    </xf>
    <xf numFmtId="164" fontId="5" fillId="16" borderId="1" xfId="0" applyNumberFormat="1" applyFont="1" applyFill="1" applyBorder="1" applyAlignment="1">
      <alignment horizontal="center" vertical="center" wrapText="1"/>
    </xf>
    <xf numFmtId="0" fontId="0" fillId="16" borderId="8" xfId="0" applyFill="1" applyBorder="1" applyAlignment="1">
      <alignment horizontal="center" vertical="center" wrapText="1"/>
    </xf>
    <xf numFmtId="0" fontId="0" fillId="16" borderId="7" xfId="0" applyFill="1" applyBorder="1" applyAlignment="1">
      <alignment horizontal="center" vertical="center" wrapText="1"/>
    </xf>
    <xf numFmtId="164" fontId="5" fillId="3" borderId="1" xfId="0" applyNumberFormat="1" applyFont="1" applyFill="1" applyBorder="1" applyAlignment="1">
      <alignment horizontal="center" vertical="center" wrapText="1"/>
    </xf>
    <xf numFmtId="0" fontId="0" fillId="3" borderId="8" xfId="0" applyFill="1" applyBorder="1" applyAlignment="1">
      <alignment horizontal="center" vertical="center" wrapText="1"/>
    </xf>
    <xf numFmtId="0" fontId="0" fillId="3" borderId="7" xfId="0" applyFill="1" applyBorder="1" applyAlignment="1">
      <alignment horizontal="center" vertical="center" wrapText="1"/>
    </xf>
    <xf numFmtId="0" fontId="18" fillId="0" borderId="0" xfId="0" applyNumberFormat="1" applyFont="1" applyBorder="1" applyAlignment="1" applyProtection="1">
      <alignment horizontal="center" vertical="center" wrapText="1" readingOrder="1"/>
    </xf>
    <xf numFmtId="164" fontId="5" fillId="14" borderId="1" xfId="0" applyNumberFormat="1" applyFont="1" applyFill="1" applyBorder="1" applyAlignment="1">
      <alignment horizontal="center" vertical="center" wrapText="1"/>
    </xf>
    <xf numFmtId="164" fontId="5" fillId="11" borderId="1" xfId="0" applyNumberFormat="1" applyFont="1" applyFill="1" applyBorder="1" applyAlignment="1">
      <alignment horizontal="center" vertical="center" wrapText="1"/>
    </xf>
    <xf numFmtId="164" fontId="5" fillId="7" borderId="1" xfId="0" applyNumberFormat="1" applyFont="1" applyFill="1" applyBorder="1" applyAlignment="1">
      <alignment horizontal="center" vertical="center" wrapText="1"/>
    </xf>
    <xf numFmtId="164" fontId="5" fillId="7" borderId="7" xfId="0" applyNumberFormat="1" applyFont="1" applyFill="1" applyBorder="1" applyAlignment="1">
      <alignment horizontal="center" vertical="center" wrapText="1"/>
    </xf>
    <xf numFmtId="164" fontId="5" fillId="15" borderId="1" xfId="0" applyNumberFormat="1" applyFont="1" applyFill="1" applyBorder="1" applyAlignment="1">
      <alignment horizontal="center" vertical="center" wrapText="1"/>
    </xf>
    <xf numFmtId="0" fontId="14" fillId="0" borderId="5" xfId="0" applyFont="1" applyBorder="1" applyAlignment="1">
      <alignment horizontal="center"/>
    </xf>
    <xf numFmtId="0" fontId="14" fillId="0" borderId="6" xfId="0" applyFont="1" applyBorder="1" applyAlignment="1">
      <alignment horizontal="center"/>
    </xf>
    <xf numFmtId="0" fontId="2" fillId="16" borderId="4" xfId="0" applyFont="1" applyFill="1" applyBorder="1" applyAlignment="1">
      <alignment horizontal="center" wrapText="1"/>
    </xf>
    <xf numFmtId="0" fontId="0" fillId="16" borderId="5" xfId="0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3" fillId="0" borderId="0" xfId="0" applyNumberFormat="1" applyFont="1" applyAlignment="1" applyProtection="1">
      <alignment horizontal="center" vertical="center" wrapText="1"/>
    </xf>
    <xf numFmtId="0" fontId="2" fillId="16" borderId="1" xfId="0" applyFont="1" applyFill="1" applyBorder="1" applyAlignment="1">
      <alignment horizontal="center" vertical="center" wrapText="1"/>
    </xf>
    <xf numFmtId="0" fontId="2" fillId="16" borderId="8" xfId="0" applyFont="1" applyFill="1" applyBorder="1" applyAlignment="1">
      <alignment horizontal="center" vertical="center" wrapText="1"/>
    </xf>
    <xf numFmtId="0" fontId="2" fillId="16" borderId="7" xfId="0" applyFont="1" applyFill="1" applyBorder="1" applyAlignment="1">
      <alignment horizontal="center" vertical="center" wrapText="1"/>
    </xf>
    <xf numFmtId="0" fontId="17" fillId="7" borderId="4" xfId="0" applyFont="1" applyFill="1" applyBorder="1" applyAlignment="1">
      <alignment horizontal="center" vertical="center" wrapText="1"/>
    </xf>
    <xf numFmtId="0" fontId="17" fillId="7" borderId="5" xfId="0" applyFont="1" applyFill="1" applyBorder="1" applyAlignment="1">
      <alignment horizontal="center" vertical="center" wrapText="1"/>
    </xf>
    <xf numFmtId="0" fontId="17" fillId="7" borderId="6" xfId="0" applyFont="1" applyFill="1" applyBorder="1" applyAlignment="1">
      <alignment horizontal="center" vertical="center" wrapText="1"/>
    </xf>
    <xf numFmtId="0" fontId="26" fillId="11" borderId="4" xfId="0" applyFont="1" applyFill="1" applyBorder="1" applyAlignment="1">
      <alignment horizontal="center" vertical="center" wrapText="1"/>
    </xf>
    <xf numFmtId="0" fontId="26" fillId="11" borderId="6" xfId="0" applyFont="1" applyFill="1" applyBorder="1" applyAlignment="1">
      <alignment horizontal="center" vertical="center" wrapText="1"/>
    </xf>
    <xf numFmtId="0" fontId="2" fillId="16" borderId="4" xfId="0" applyFont="1" applyFill="1" applyBorder="1" applyAlignment="1">
      <alignment horizontal="center" vertical="center" wrapText="1" readingOrder="1"/>
    </xf>
    <xf numFmtId="0" fontId="0" fillId="16" borderId="5" xfId="0" applyFill="1" applyBorder="1" applyAlignment="1">
      <alignment horizontal="center" vertical="center" wrapText="1" readingOrder="1"/>
    </xf>
    <xf numFmtId="0" fontId="0" fillId="16" borderId="6" xfId="0" applyFill="1" applyBorder="1" applyAlignment="1">
      <alignment horizontal="center" vertical="center" wrapText="1" readingOrder="1"/>
    </xf>
    <xf numFmtId="0" fontId="0" fillId="3" borderId="8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  <xf numFmtId="164" fontId="5" fillId="2" borderId="1" xfId="0" applyNumberFormat="1" applyFont="1" applyFill="1" applyBorder="1" applyAlignment="1">
      <alignment horizontal="center" vertical="center" wrapText="1"/>
    </xf>
    <xf numFmtId="164" fontId="5" fillId="2" borderId="8" xfId="0" applyNumberFormat="1" applyFont="1" applyFill="1" applyBorder="1" applyAlignment="1">
      <alignment horizontal="center" vertical="center" wrapText="1"/>
    </xf>
    <xf numFmtId="164" fontId="5" fillId="2" borderId="7" xfId="0" applyNumberFormat="1" applyFont="1" applyFill="1" applyBorder="1" applyAlignment="1">
      <alignment horizontal="center" vertical="center" wrapText="1"/>
    </xf>
    <xf numFmtId="0" fontId="2" fillId="3" borderId="8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0" fontId="0" fillId="16" borderId="8" xfId="0" applyFill="1" applyBorder="1" applyAlignment="1">
      <alignment horizontal="center" wrapText="1"/>
    </xf>
    <xf numFmtId="0" fontId="0" fillId="16" borderId="7" xfId="0" applyFill="1" applyBorder="1" applyAlignment="1">
      <alignment horizontal="center" wrapText="1"/>
    </xf>
    <xf numFmtId="0" fontId="0" fillId="14" borderId="8" xfId="0" applyFill="1" applyBorder="1" applyAlignment="1">
      <alignment horizontal="center" vertical="center" wrapText="1"/>
    </xf>
    <xf numFmtId="0" fontId="0" fillId="14" borderId="7" xfId="0" applyFill="1" applyBorder="1" applyAlignment="1">
      <alignment horizontal="center" vertical="center" wrapText="1"/>
    </xf>
    <xf numFmtId="0" fontId="14" fillId="0" borderId="5" xfId="0" applyFont="1" applyBorder="1" applyAlignment="1">
      <alignment horizontal="center" vertical="center"/>
    </xf>
    <xf numFmtId="0" fontId="14" fillId="0" borderId="6" xfId="0" applyFont="1" applyBorder="1" applyAlignment="1">
      <alignment horizontal="center" vertical="center"/>
    </xf>
    <xf numFmtId="0" fontId="3" fillId="0" borderId="11" xfId="0" applyNumberFormat="1" applyFont="1" applyBorder="1" applyAlignment="1" applyProtection="1">
      <alignment horizontal="center" vertical="center" wrapText="1" readingOrder="1"/>
    </xf>
    <xf numFmtId="0" fontId="42" fillId="0" borderId="3" xfId="0" applyFont="1" applyBorder="1" applyAlignment="1">
      <alignment horizontal="center" vertical="center" wrapText="1"/>
    </xf>
    <xf numFmtId="0" fontId="3" fillId="0" borderId="11" xfId="0" applyNumberFormat="1" applyFont="1" applyBorder="1" applyAlignment="1" applyProtection="1">
      <alignment horizontal="center" wrapText="1" readingOrder="1"/>
    </xf>
    <xf numFmtId="0" fontId="3" fillId="0" borderId="0" xfId="0" applyNumberFormat="1" applyFont="1" applyBorder="1" applyAlignment="1" applyProtection="1">
      <alignment horizontal="center" wrapText="1" readingOrder="1"/>
    </xf>
    <xf numFmtId="0" fontId="20" fillId="14" borderId="3" xfId="0" applyFont="1" applyFill="1" applyBorder="1" applyAlignment="1">
      <alignment horizontal="center" vertical="center" wrapText="1"/>
    </xf>
    <xf numFmtId="164" fontId="43" fillId="7" borderId="3" xfId="0" applyNumberFormat="1" applyFont="1" applyFill="1" applyBorder="1" applyAlignment="1">
      <alignment horizontal="center" vertical="center" wrapText="1"/>
    </xf>
    <xf numFmtId="164" fontId="43" fillId="11" borderId="3" xfId="0" applyNumberFormat="1" applyFont="1" applyFill="1" applyBorder="1" applyAlignment="1">
      <alignment horizontal="center" vertical="center" wrapText="1"/>
    </xf>
    <xf numFmtId="0" fontId="20" fillId="3" borderId="3" xfId="0" applyFont="1" applyFill="1" applyBorder="1" applyAlignment="1">
      <alignment horizontal="center" vertical="center" wrapText="1"/>
    </xf>
    <xf numFmtId="49" fontId="51" fillId="0" borderId="3" xfId="0" applyNumberFormat="1" applyFont="1" applyFill="1" applyBorder="1" applyAlignment="1">
      <alignment horizontal="center" vertical="center" wrapText="1" readingOrder="1"/>
    </xf>
    <xf numFmtId="49" fontId="47" fillId="3" borderId="4" xfId="0" applyNumberFormat="1" applyFont="1" applyFill="1" applyBorder="1" applyAlignment="1">
      <alignment horizontal="center" vertical="center" wrapText="1"/>
    </xf>
    <xf numFmtId="49" fontId="47" fillId="3" borderId="4" xfId="0" applyNumberFormat="1" applyFont="1" applyFill="1" applyBorder="1" applyAlignment="1">
      <alignment horizontal="center" vertical="center" wrapText="1" readingOrder="1"/>
    </xf>
    <xf numFmtId="49" fontId="52" fillId="3" borderId="4" xfId="0" applyNumberFormat="1" applyFont="1" applyFill="1" applyBorder="1" applyAlignment="1">
      <alignment horizontal="center" vertical="center" wrapText="1" readingOrder="1"/>
    </xf>
    <xf numFmtId="49" fontId="47" fillId="16" borderId="4" xfId="0" applyNumberFormat="1" applyFont="1" applyFill="1" applyBorder="1" applyAlignment="1">
      <alignment horizontal="center" vertical="center" wrapText="1"/>
    </xf>
    <xf numFmtId="49" fontId="52" fillId="16" borderId="4" xfId="0" applyNumberFormat="1" applyFont="1" applyFill="1" applyBorder="1" applyAlignment="1">
      <alignment horizontal="center" vertical="center" wrapText="1" readingOrder="1"/>
    </xf>
    <xf numFmtId="49" fontId="52" fillId="16" borderId="4" xfId="0" applyNumberFormat="1" applyFont="1" applyFill="1" applyBorder="1" applyAlignment="1">
      <alignment horizontal="center" vertical="center" wrapText="1"/>
    </xf>
    <xf numFmtId="165" fontId="53" fillId="12" borderId="3" xfId="0" applyNumberFormat="1" applyFont="1" applyFill="1" applyBorder="1" applyAlignment="1">
      <alignment horizontal="center" vertical="center"/>
    </xf>
    <xf numFmtId="0" fontId="21" fillId="8" borderId="3" xfId="0" applyFont="1" applyFill="1" applyBorder="1" applyAlignment="1">
      <alignment vertical="center"/>
    </xf>
    <xf numFmtId="49" fontId="24" fillId="0" borderId="3" xfId="0" applyNumberFormat="1" applyFont="1" applyFill="1" applyBorder="1" applyAlignment="1">
      <alignment horizontal="center" vertical="center" wrapText="1"/>
    </xf>
    <xf numFmtId="164" fontId="33" fillId="3" borderId="2" xfId="0" applyNumberFormat="1" applyFont="1" applyFill="1" applyBorder="1" applyAlignment="1">
      <alignment horizontal="center" vertical="center" wrapText="1"/>
    </xf>
    <xf numFmtId="167" fontId="0" fillId="2" borderId="3" xfId="0" applyNumberForma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O148"/>
  <sheetViews>
    <sheetView zoomScaleNormal="10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W3" sqref="W3"/>
    </sheetView>
  </sheetViews>
  <sheetFormatPr defaultRowHeight="45.75" customHeight="1" x14ac:dyDescent="0.25"/>
  <cols>
    <col min="1" max="1" width="4.7109375" style="226" customWidth="1"/>
    <col min="2" max="2" width="22.85546875" style="272" customWidth="1"/>
    <col min="3" max="3" width="3.5703125" customWidth="1"/>
    <col min="4" max="5" width="10.42578125" style="423" customWidth="1"/>
    <col min="6" max="7" width="9" customWidth="1"/>
    <col min="8" max="8" width="8.7109375" customWidth="1"/>
    <col min="9" max="11" width="9" customWidth="1"/>
    <col min="12" max="12" width="15.140625" customWidth="1"/>
    <col min="13" max="13" width="12.140625" customWidth="1"/>
    <col min="14" max="14" width="9" customWidth="1"/>
    <col min="15" max="16" width="12" customWidth="1"/>
    <col min="17" max="17" width="11.5703125" customWidth="1"/>
    <col min="18" max="18" width="8.140625" customWidth="1"/>
    <col min="19" max="21" width="9" hidden="1" customWidth="1"/>
    <col min="22" max="22" width="2" hidden="1" customWidth="1"/>
    <col min="23" max="23" width="13" customWidth="1"/>
    <col min="24" max="24" width="9.85546875" customWidth="1"/>
    <col min="25" max="25" width="9.42578125" customWidth="1"/>
    <col min="26" max="26" width="9" customWidth="1"/>
    <col min="27" max="27" width="13.140625" style="171" customWidth="1"/>
    <col min="28" max="28" width="9.140625" style="426"/>
    <col min="225" max="225" width="3.7109375" customWidth="1"/>
    <col min="226" max="226" width="27.85546875" customWidth="1"/>
    <col min="227" max="227" width="3.7109375" customWidth="1"/>
    <col min="228" max="267" width="0" hidden="1" customWidth="1"/>
    <col min="268" max="268" width="10.28515625" customWidth="1"/>
    <col min="270" max="270" width="12.5703125" customWidth="1"/>
    <col min="274" max="274" width="10.7109375" customWidth="1"/>
    <col min="481" max="481" width="3.7109375" customWidth="1"/>
    <col min="482" max="482" width="27.85546875" customWidth="1"/>
    <col min="483" max="483" width="3.7109375" customWidth="1"/>
    <col min="484" max="523" width="0" hidden="1" customWidth="1"/>
    <col min="524" max="524" width="10.28515625" customWidth="1"/>
    <col min="526" max="526" width="12.5703125" customWidth="1"/>
    <col min="530" max="530" width="10.7109375" customWidth="1"/>
    <col min="737" max="737" width="3.7109375" customWidth="1"/>
    <col min="738" max="738" width="27.85546875" customWidth="1"/>
    <col min="739" max="739" width="3.7109375" customWidth="1"/>
    <col min="740" max="779" width="0" hidden="1" customWidth="1"/>
    <col min="780" max="780" width="10.28515625" customWidth="1"/>
    <col min="782" max="782" width="12.5703125" customWidth="1"/>
    <col min="786" max="786" width="10.7109375" customWidth="1"/>
    <col min="993" max="993" width="3.7109375" customWidth="1"/>
    <col min="994" max="994" width="27.85546875" customWidth="1"/>
    <col min="995" max="995" width="3.7109375" customWidth="1"/>
    <col min="996" max="1035" width="0" hidden="1" customWidth="1"/>
    <col min="1036" max="1036" width="10.28515625" customWidth="1"/>
    <col min="1038" max="1038" width="12.5703125" customWidth="1"/>
    <col min="1042" max="1042" width="10.7109375" customWidth="1"/>
    <col min="1249" max="1249" width="3.7109375" customWidth="1"/>
    <col min="1250" max="1250" width="27.85546875" customWidth="1"/>
    <col min="1251" max="1251" width="3.7109375" customWidth="1"/>
    <col min="1252" max="1291" width="0" hidden="1" customWidth="1"/>
    <col min="1292" max="1292" width="10.28515625" customWidth="1"/>
    <col min="1294" max="1294" width="12.5703125" customWidth="1"/>
    <col min="1298" max="1298" width="10.7109375" customWidth="1"/>
    <col min="1505" max="1505" width="3.7109375" customWidth="1"/>
    <col min="1506" max="1506" width="27.85546875" customWidth="1"/>
    <col min="1507" max="1507" width="3.7109375" customWidth="1"/>
    <col min="1508" max="1547" width="0" hidden="1" customWidth="1"/>
    <col min="1548" max="1548" width="10.28515625" customWidth="1"/>
    <col min="1550" max="1550" width="12.5703125" customWidth="1"/>
    <col min="1554" max="1554" width="10.7109375" customWidth="1"/>
    <col min="1761" max="1761" width="3.7109375" customWidth="1"/>
    <col min="1762" max="1762" width="27.85546875" customWidth="1"/>
    <col min="1763" max="1763" width="3.7109375" customWidth="1"/>
    <col min="1764" max="1803" width="0" hidden="1" customWidth="1"/>
    <col min="1804" max="1804" width="10.28515625" customWidth="1"/>
    <col min="1806" max="1806" width="12.5703125" customWidth="1"/>
    <col min="1810" max="1810" width="10.7109375" customWidth="1"/>
    <col min="2017" max="2017" width="3.7109375" customWidth="1"/>
    <col min="2018" max="2018" width="27.85546875" customWidth="1"/>
    <col min="2019" max="2019" width="3.7109375" customWidth="1"/>
    <col min="2020" max="2059" width="0" hidden="1" customWidth="1"/>
    <col min="2060" max="2060" width="10.28515625" customWidth="1"/>
    <col min="2062" max="2062" width="12.5703125" customWidth="1"/>
    <col min="2066" max="2066" width="10.7109375" customWidth="1"/>
    <col min="2273" max="2273" width="3.7109375" customWidth="1"/>
    <col min="2274" max="2274" width="27.85546875" customWidth="1"/>
    <col min="2275" max="2275" width="3.7109375" customWidth="1"/>
    <col min="2276" max="2315" width="0" hidden="1" customWidth="1"/>
    <col min="2316" max="2316" width="10.28515625" customWidth="1"/>
    <col min="2318" max="2318" width="12.5703125" customWidth="1"/>
    <col min="2322" max="2322" width="10.7109375" customWidth="1"/>
    <col min="2529" max="2529" width="3.7109375" customWidth="1"/>
    <col min="2530" max="2530" width="27.85546875" customWidth="1"/>
    <col min="2531" max="2531" width="3.7109375" customWidth="1"/>
    <col min="2532" max="2571" width="0" hidden="1" customWidth="1"/>
    <col min="2572" max="2572" width="10.28515625" customWidth="1"/>
    <col min="2574" max="2574" width="12.5703125" customWidth="1"/>
    <col min="2578" max="2578" width="10.7109375" customWidth="1"/>
    <col min="2785" max="2785" width="3.7109375" customWidth="1"/>
    <col min="2786" max="2786" width="27.85546875" customWidth="1"/>
    <col min="2787" max="2787" width="3.7109375" customWidth="1"/>
    <col min="2788" max="2827" width="0" hidden="1" customWidth="1"/>
    <col min="2828" max="2828" width="10.28515625" customWidth="1"/>
    <col min="2830" max="2830" width="12.5703125" customWidth="1"/>
    <col min="2834" max="2834" width="10.7109375" customWidth="1"/>
    <col min="3041" max="3041" width="3.7109375" customWidth="1"/>
    <col min="3042" max="3042" width="27.85546875" customWidth="1"/>
    <col min="3043" max="3043" width="3.7109375" customWidth="1"/>
    <col min="3044" max="3083" width="0" hidden="1" customWidth="1"/>
    <col min="3084" max="3084" width="10.28515625" customWidth="1"/>
    <col min="3086" max="3086" width="12.5703125" customWidth="1"/>
    <col min="3090" max="3090" width="10.7109375" customWidth="1"/>
    <col min="3297" max="3297" width="3.7109375" customWidth="1"/>
    <col min="3298" max="3298" width="27.85546875" customWidth="1"/>
    <col min="3299" max="3299" width="3.7109375" customWidth="1"/>
    <col min="3300" max="3339" width="0" hidden="1" customWidth="1"/>
    <col min="3340" max="3340" width="10.28515625" customWidth="1"/>
    <col min="3342" max="3342" width="12.5703125" customWidth="1"/>
    <col min="3346" max="3346" width="10.7109375" customWidth="1"/>
    <col min="3553" max="3553" width="3.7109375" customWidth="1"/>
    <col min="3554" max="3554" width="27.85546875" customWidth="1"/>
    <col min="3555" max="3555" width="3.7109375" customWidth="1"/>
    <col min="3556" max="3595" width="0" hidden="1" customWidth="1"/>
    <col min="3596" max="3596" width="10.28515625" customWidth="1"/>
    <col min="3598" max="3598" width="12.5703125" customWidth="1"/>
    <col min="3602" max="3602" width="10.7109375" customWidth="1"/>
    <col min="3809" max="3809" width="3.7109375" customWidth="1"/>
    <col min="3810" max="3810" width="27.85546875" customWidth="1"/>
    <col min="3811" max="3811" width="3.7109375" customWidth="1"/>
    <col min="3812" max="3851" width="0" hidden="1" customWidth="1"/>
    <col min="3852" max="3852" width="10.28515625" customWidth="1"/>
    <col min="3854" max="3854" width="12.5703125" customWidth="1"/>
    <col min="3858" max="3858" width="10.7109375" customWidth="1"/>
    <col min="4065" max="4065" width="3.7109375" customWidth="1"/>
    <col min="4066" max="4066" width="27.85546875" customWidth="1"/>
    <col min="4067" max="4067" width="3.7109375" customWidth="1"/>
    <col min="4068" max="4107" width="0" hidden="1" customWidth="1"/>
    <col min="4108" max="4108" width="10.28515625" customWidth="1"/>
    <col min="4110" max="4110" width="12.5703125" customWidth="1"/>
    <col min="4114" max="4114" width="10.7109375" customWidth="1"/>
    <col min="4321" max="4321" width="3.7109375" customWidth="1"/>
    <col min="4322" max="4322" width="27.85546875" customWidth="1"/>
    <col min="4323" max="4323" width="3.7109375" customWidth="1"/>
    <col min="4324" max="4363" width="0" hidden="1" customWidth="1"/>
    <col min="4364" max="4364" width="10.28515625" customWidth="1"/>
    <col min="4366" max="4366" width="12.5703125" customWidth="1"/>
    <col min="4370" max="4370" width="10.7109375" customWidth="1"/>
    <col min="4577" max="4577" width="3.7109375" customWidth="1"/>
    <col min="4578" max="4578" width="27.85546875" customWidth="1"/>
    <col min="4579" max="4579" width="3.7109375" customWidth="1"/>
    <col min="4580" max="4619" width="0" hidden="1" customWidth="1"/>
    <col min="4620" max="4620" width="10.28515625" customWidth="1"/>
    <col min="4622" max="4622" width="12.5703125" customWidth="1"/>
    <col min="4626" max="4626" width="10.7109375" customWidth="1"/>
    <col min="4833" max="4833" width="3.7109375" customWidth="1"/>
    <col min="4834" max="4834" width="27.85546875" customWidth="1"/>
    <col min="4835" max="4835" width="3.7109375" customWidth="1"/>
    <col min="4836" max="4875" width="0" hidden="1" customWidth="1"/>
    <col min="4876" max="4876" width="10.28515625" customWidth="1"/>
    <col min="4878" max="4878" width="12.5703125" customWidth="1"/>
    <col min="4882" max="4882" width="10.7109375" customWidth="1"/>
    <col min="5089" max="5089" width="3.7109375" customWidth="1"/>
    <col min="5090" max="5090" width="27.85546875" customWidth="1"/>
    <col min="5091" max="5091" width="3.7109375" customWidth="1"/>
    <col min="5092" max="5131" width="0" hidden="1" customWidth="1"/>
    <col min="5132" max="5132" width="10.28515625" customWidth="1"/>
    <col min="5134" max="5134" width="12.5703125" customWidth="1"/>
    <col min="5138" max="5138" width="10.7109375" customWidth="1"/>
    <col min="5345" max="5345" width="3.7109375" customWidth="1"/>
    <col min="5346" max="5346" width="27.85546875" customWidth="1"/>
    <col min="5347" max="5347" width="3.7109375" customWidth="1"/>
    <col min="5348" max="5387" width="0" hidden="1" customWidth="1"/>
    <col min="5388" max="5388" width="10.28515625" customWidth="1"/>
    <col min="5390" max="5390" width="12.5703125" customWidth="1"/>
    <col min="5394" max="5394" width="10.7109375" customWidth="1"/>
    <col min="5601" max="5601" width="3.7109375" customWidth="1"/>
    <col min="5602" max="5602" width="27.85546875" customWidth="1"/>
    <col min="5603" max="5603" width="3.7109375" customWidth="1"/>
    <col min="5604" max="5643" width="0" hidden="1" customWidth="1"/>
    <col min="5644" max="5644" width="10.28515625" customWidth="1"/>
    <col min="5646" max="5646" width="12.5703125" customWidth="1"/>
    <col min="5650" max="5650" width="10.7109375" customWidth="1"/>
    <col min="5857" max="5857" width="3.7109375" customWidth="1"/>
    <col min="5858" max="5858" width="27.85546875" customWidth="1"/>
    <col min="5859" max="5859" width="3.7109375" customWidth="1"/>
    <col min="5860" max="5899" width="0" hidden="1" customWidth="1"/>
    <col min="5900" max="5900" width="10.28515625" customWidth="1"/>
    <col min="5902" max="5902" width="12.5703125" customWidth="1"/>
    <col min="5906" max="5906" width="10.7109375" customWidth="1"/>
    <col min="6113" max="6113" width="3.7109375" customWidth="1"/>
    <col min="6114" max="6114" width="27.85546875" customWidth="1"/>
    <col min="6115" max="6115" width="3.7109375" customWidth="1"/>
    <col min="6116" max="6155" width="0" hidden="1" customWidth="1"/>
    <col min="6156" max="6156" width="10.28515625" customWidth="1"/>
    <col min="6158" max="6158" width="12.5703125" customWidth="1"/>
    <col min="6162" max="6162" width="10.7109375" customWidth="1"/>
    <col min="6369" max="6369" width="3.7109375" customWidth="1"/>
    <col min="6370" max="6370" width="27.85546875" customWidth="1"/>
    <col min="6371" max="6371" width="3.7109375" customWidth="1"/>
    <col min="6372" max="6411" width="0" hidden="1" customWidth="1"/>
    <col min="6412" max="6412" width="10.28515625" customWidth="1"/>
    <col min="6414" max="6414" width="12.5703125" customWidth="1"/>
    <col min="6418" max="6418" width="10.7109375" customWidth="1"/>
    <col min="6625" max="6625" width="3.7109375" customWidth="1"/>
    <col min="6626" max="6626" width="27.85546875" customWidth="1"/>
    <col min="6627" max="6627" width="3.7109375" customWidth="1"/>
    <col min="6628" max="6667" width="0" hidden="1" customWidth="1"/>
    <col min="6668" max="6668" width="10.28515625" customWidth="1"/>
    <col min="6670" max="6670" width="12.5703125" customWidth="1"/>
    <col min="6674" max="6674" width="10.7109375" customWidth="1"/>
    <col min="6881" max="6881" width="3.7109375" customWidth="1"/>
    <col min="6882" max="6882" width="27.85546875" customWidth="1"/>
    <col min="6883" max="6883" width="3.7109375" customWidth="1"/>
    <col min="6884" max="6923" width="0" hidden="1" customWidth="1"/>
    <col min="6924" max="6924" width="10.28515625" customWidth="1"/>
    <col min="6926" max="6926" width="12.5703125" customWidth="1"/>
    <col min="6930" max="6930" width="10.7109375" customWidth="1"/>
    <col min="7137" max="7137" width="3.7109375" customWidth="1"/>
    <col min="7138" max="7138" width="27.85546875" customWidth="1"/>
    <col min="7139" max="7139" width="3.7109375" customWidth="1"/>
    <col min="7140" max="7179" width="0" hidden="1" customWidth="1"/>
    <col min="7180" max="7180" width="10.28515625" customWidth="1"/>
    <col min="7182" max="7182" width="12.5703125" customWidth="1"/>
    <col min="7186" max="7186" width="10.7109375" customWidth="1"/>
    <col min="7393" max="7393" width="3.7109375" customWidth="1"/>
    <col min="7394" max="7394" width="27.85546875" customWidth="1"/>
    <col min="7395" max="7395" width="3.7109375" customWidth="1"/>
    <col min="7396" max="7435" width="0" hidden="1" customWidth="1"/>
    <col min="7436" max="7436" width="10.28515625" customWidth="1"/>
    <col min="7438" max="7438" width="12.5703125" customWidth="1"/>
    <col min="7442" max="7442" width="10.7109375" customWidth="1"/>
    <col min="7649" max="7649" width="3.7109375" customWidth="1"/>
    <col min="7650" max="7650" width="27.85546875" customWidth="1"/>
    <col min="7651" max="7651" width="3.7109375" customWidth="1"/>
    <col min="7652" max="7691" width="0" hidden="1" customWidth="1"/>
    <col min="7692" max="7692" width="10.28515625" customWidth="1"/>
    <col min="7694" max="7694" width="12.5703125" customWidth="1"/>
    <col min="7698" max="7698" width="10.7109375" customWidth="1"/>
    <col min="7905" max="7905" width="3.7109375" customWidth="1"/>
    <col min="7906" max="7906" width="27.85546875" customWidth="1"/>
    <col min="7907" max="7907" width="3.7109375" customWidth="1"/>
    <col min="7908" max="7947" width="0" hidden="1" customWidth="1"/>
    <col min="7948" max="7948" width="10.28515625" customWidth="1"/>
    <col min="7950" max="7950" width="12.5703125" customWidth="1"/>
    <col min="7954" max="7954" width="10.7109375" customWidth="1"/>
    <col min="8161" max="8161" width="3.7109375" customWidth="1"/>
    <col min="8162" max="8162" width="27.85546875" customWidth="1"/>
    <col min="8163" max="8163" width="3.7109375" customWidth="1"/>
    <col min="8164" max="8203" width="0" hidden="1" customWidth="1"/>
    <col min="8204" max="8204" width="10.28515625" customWidth="1"/>
    <col min="8206" max="8206" width="12.5703125" customWidth="1"/>
    <col min="8210" max="8210" width="10.7109375" customWidth="1"/>
    <col min="8417" max="8417" width="3.7109375" customWidth="1"/>
    <col min="8418" max="8418" width="27.85546875" customWidth="1"/>
    <col min="8419" max="8419" width="3.7109375" customWidth="1"/>
    <col min="8420" max="8459" width="0" hidden="1" customWidth="1"/>
    <col min="8460" max="8460" width="10.28515625" customWidth="1"/>
    <col min="8462" max="8462" width="12.5703125" customWidth="1"/>
    <col min="8466" max="8466" width="10.7109375" customWidth="1"/>
    <col min="8673" max="8673" width="3.7109375" customWidth="1"/>
    <col min="8674" max="8674" width="27.85546875" customWidth="1"/>
    <col min="8675" max="8675" width="3.7109375" customWidth="1"/>
    <col min="8676" max="8715" width="0" hidden="1" customWidth="1"/>
    <col min="8716" max="8716" width="10.28515625" customWidth="1"/>
    <col min="8718" max="8718" width="12.5703125" customWidth="1"/>
    <col min="8722" max="8722" width="10.7109375" customWidth="1"/>
    <col min="8929" max="8929" width="3.7109375" customWidth="1"/>
    <col min="8930" max="8930" width="27.85546875" customWidth="1"/>
    <col min="8931" max="8931" width="3.7109375" customWidth="1"/>
    <col min="8932" max="8971" width="0" hidden="1" customWidth="1"/>
    <col min="8972" max="8972" width="10.28515625" customWidth="1"/>
    <col min="8974" max="8974" width="12.5703125" customWidth="1"/>
    <col min="8978" max="8978" width="10.7109375" customWidth="1"/>
    <col min="9185" max="9185" width="3.7109375" customWidth="1"/>
    <col min="9186" max="9186" width="27.85546875" customWidth="1"/>
    <col min="9187" max="9187" width="3.7109375" customWidth="1"/>
    <col min="9188" max="9227" width="0" hidden="1" customWidth="1"/>
    <col min="9228" max="9228" width="10.28515625" customWidth="1"/>
    <col min="9230" max="9230" width="12.5703125" customWidth="1"/>
    <col min="9234" max="9234" width="10.7109375" customWidth="1"/>
    <col min="9441" max="9441" width="3.7109375" customWidth="1"/>
    <col min="9442" max="9442" width="27.85546875" customWidth="1"/>
    <col min="9443" max="9443" width="3.7109375" customWidth="1"/>
    <col min="9444" max="9483" width="0" hidden="1" customWidth="1"/>
    <col min="9484" max="9484" width="10.28515625" customWidth="1"/>
    <col min="9486" max="9486" width="12.5703125" customWidth="1"/>
    <col min="9490" max="9490" width="10.7109375" customWidth="1"/>
    <col min="9697" max="9697" width="3.7109375" customWidth="1"/>
    <col min="9698" max="9698" width="27.85546875" customWidth="1"/>
    <col min="9699" max="9699" width="3.7109375" customWidth="1"/>
    <col min="9700" max="9739" width="0" hidden="1" customWidth="1"/>
    <col min="9740" max="9740" width="10.28515625" customWidth="1"/>
    <col min="9742" max="9742" width="12.5703125" customWidth="1"/>
    <col min="9746" max="9746" width="10.7109375" customWidth="1"/>
    <col min="9953" max="9953" width="3.7109375" customWidth="1"/>
    <col min="9954" max="9954" width="27.85546875" customWidth="1"/>
    <col min="9955" max="9955" width="3.7109375" customWidth="1"/>
    <col min="9956" max="9995" width="0" hidden="1" customWidth="1"/>
    <col min="9996" max="9996" width="10.28515625" customWidth="1"/>
    <col min="9998" max="9998" width="12.5703125" customWidth="1"/>
    <col min="10002" max="10002" width="10.7109375" customWidth="1"/>
    <col min="10209" max="10209" width="3.7109375" customWidth="1"/>
    <col min="10210" max="10210" width="27.85546875" customWidth="1"/>
    <col min="10211" max="10211" width="3.7109375" customWidth="1"/>
    <col min="10212" max="10251" width="0" hidden="1" customWidth="1"/>
    <col min="10252" max="10252" width="10.28515625" customWidth="1"/>
    <col min="10254" max="10254" width="12.5703125" customWidth="1"/>
    <col min="10258" max="10258" width="10.7109375" customWidth="1"/>
    <col min="10465" max="10465" width="3.7109375" customWidth="1"/>
    <col min="10466" max="10466" width="27.85546875" customWidth="1"/>
    <col min="10467" max="10467" width="3.7109375" customWidth="1"/>
    <col min="10468" max="10507" width="0" hidden="1" customWidth="1"/>
    <col min="10508" max="10508" width="10.28515625" customWidth="1"/>
    <col min="10510" max="10510" width="12.5703125" customWidth="1"/>
    <col min="10514" max="10514" width="10.7109375" customWidth="1"/>
    <col min="10721" max="10721" width="3.7109375" customWidth="1"/>
    <col min="10722" max="10722" width="27.85546875" customWidth="1"/>
    <col min="10723" max="10723" width="3.7109375" customWidth="1"/>
    <col min="10724" max="10763" width="0" hidden="1" customWidth="1"/>
    <col min="10764" max="10764" width="10.28515625" customWidth="1"/>
    <col min="10766" max="10766" width="12.5703125" customWidth="1"/>
    <col min="10770" max="10770" width="10.7109375" customWidth="1"/>
    <col min="10977" max="10977" width="3.7109375" customWidth="1"/>
    <col min="10978" max="10978" width="27.85546875" customWidth="1"/>
    <col min="10979" max="10979" width="3.7109375" customWidth="1"/>
    <col min="10980" max="11019" width="0" hidden="1" customWidth="1"/>
    <col min="11020" max="11020" width="10.28515625" customWidth="1"/>
    <col min="11022" max="11022" width="12.5703125" customWidth="1"/>
    <col min="11026" max="11026" width="10.7109375" customWidth="1"/>
    <col min="11233" max="11233" width="3.7109375" customWidth="1"/>
    <col min="11234" max="11234" width="27.85546875" customWidth="1"/>
    <col min="11235" max="11235" width="3.7109375" customWidth="1"/>
    <col min="11236" max="11275" width="0" hidden="1" customWidth="1"/>
    <col min="11276" max="11276" width="10.28515625" customWidth="1"/>
    <col min="11278" max="11278" width="12.5703125" customWidth="1"/>
    <col min="11282" max="11282" width="10.7109375" customWidth="1"/>
    <col min="11489" max="11489" width="3.7109375" customWidth="1"/>
    <col min="11490" max="11490" width="27.85546875" customWidth="1"/>
    <col min="11491" max="11491" width="3.7109375" customWidth="1"/>
    <col min="11492" max="11531" width="0" hidden="1" customWidth="1"/>
    <col min="11532" max="11532" width="10.28515625" customWidth="1"/>
    <col min="11534" max="11534" width="12.5703125" customWidth="1"/>
    <col min="11538" max="11538" width="10.7109375" customWidth="1"/>
    <col min="11745" max="11745" width="3.7109375" customWidth="1"/>
    <col min="11746" max="11746" width="27.85546875" customWidth="1"/>
    <col min="11747" max="11747" width="3.7109375" customWidth="1"/>
    <col min="11748" max="11787" width="0" hidden="1" customWidth="1"/>
    <col min="11788" max="11788" width="10.28515625" customWidth="1"/>
    <col min="11790" max="11790" width="12.5703125" customWidth="1"/>
    <col min="11794" max="11794" width="10.7109375" customWidth="1"/>
    <col min="12001" max="12001" width="3.7109375" customWidth="1"/>
    <col min="12002" max="12002" width="27.85546875" customWidth="1"/>
    <col min="12003" max="12003" width="3.7109375" customWidth="1"/>
    <col min="12004" max="12043" width="0" hidden="1" customWidth="1"/>
    <col min="12044" max="12044" width="10.28515625" customWidth="1"/>
    <col min="12046" max="12046" width="12.5703125" customWidth="1"/>
    <col min="12050" max="12050" width="10.7109375" customWidth="1"/>
    <col min="12257" max="12257" width="3.7109375" customWidth="1"/>
    <col min="12258" max="12258" width="27.85546875" customWidth="1"/>
    <col min="12259" max="12259" width="3.7109375" customWidth="1"/>
    <col min="12260" max="12299" width="0" hidden="1" customWidth="1"/>
    <col min="12300" max="12300" width="10.28515625" customWidth="1"/>
    <col min="12302" max="12302" width="12.5703125" customWidth="1"/>
    <col min="12306" max="12306" width="10.7109375" customWidth="1"/>
    <col min="12513" max="12513" width="3.7109375" customWidth="1"/>
    <col min="12514" max="12514" width="27.85546875" customWidth="1"/>
    <col min="12515" max="12515" width="3.7109375" customWidth="1"/>
    <col min="12516" max="12555" width="0" hidden="1" customWidth="1"/>
    <col min="12556" max="12556" width="10.28515625" customWidth="1"/>
    <col min="12558" max="12558" width="12.5703125" customWidth="1"/>
    <col min="12562" max="12562" width="10.7109375" customWidth="1"/>
    <col min="12769" max="12769" width="3.7109375" customWidth="1"/>
    <col min="12770" max="12770" width="27.85546875" customWidth="1"/>
    <col min="12771" max="12771" width="3.7109375" customWidth="1"/>
    <col min="12772" max="12811" width="0" hidden="1" customWidth="1"/>
    <col min="12812" max="12812" width="10.28515625" customWidth="1"/>
    <col min="12814" max="12814" width="12.5703125" customWidth="1"/>
    <col min="12818" max="12818" width="10.7109375" customWidth="1"/>
    <col min="13025" max="13025" width="3.7109375" customWidth="1"/>
    <col min="13026" max="13026" width="27.85546875" customWidth="1"/>
    <col min="13027" max="13027" width="3.7109375" customWidth="1"/>
    <col min="13028" max="13067" width="0" hidden="1" customWidth="1"/>
    <col min="13068" max="13068" width="10.28515625" customWidth="1"/>
    <col min="13070" max="13070" width="12.5703125" customWidth="1"/>
    <col min="13074" max="13074" width="10.7109375" customWidth="1"/>
    <col min="13281" max="13281" width="3.7109375" customWidth="1"/>
    <col min="13282" max="13282" width="27.85546875" customWidth="1"/>
    <col min="13283" max="13283" width="3.7109375" customWidth="1"/>
    <col min="13284" max="13323" width="0" hidden="1" customWidth="1"/>
    <col min="13324" max="13324" width="10.28515625" customWidth="1"/>
    <col min="13326" max="13326" width="12.5703125" customWidth="1"/>
    <col min="13330" max="13330" width="10.7109375" customWidth="1"/>
    <col min="13537" max="13537" width="3.7109375" customWidth="1"/>
    <col min="13538" max="13538" width="27.85546875" customWidth="1"/>
    <col min="13539" max="13539" width="3.7109375" customWidth="1"/>
    <col min="13540" max="13579" width="0" hidden="1" customWidth="1"/>
    <col min="13580" max="13580" width="10.28515625" customWidth="1"/>
    <col min="13582" max="13582" width="12.5703125" customWidth="1"/>
    <col min="13586" max="13586" width="10.7109375" customWidth="1"/>
    <col min="13793" max="13793" width="3.7109375" customWidth="1"/>
    <col min="13794" max="13794" width="27.85546875" customWidth="1"/>
    <col min="13795" max="13795" width="3.7109375" customWidth="1"/>
    <col min="13796" max="13835" width="0" hidden="1" customWidth="1"/>
    <col min="13836" max="13836" width="10.28515625" customWidth="1"/>
    <col min="13838" max="13838" width="12.5703125" customWidth="1"/>
    <col min="13842" max="13842" width="10.7109375" customWidth="1"/>
    <col min="14049" max="14049" width="3.7109375" customWidth="1"/>
    <col min="14050" max="14050" width="27.85546875" customWidth="1"/>
    <col min="14051" max="14051" width="3.7109375" customWidth="1"/>
    <col min="14052" max="14091" width="0" hidden="1" customWidth="1"/>
    <col min="14092" max="14092" width="10.28515625" customWidth="1"/>
    <col min="14094" max="14094" width="12.5703125" customWidth="1"/>
    <col min="14098" max="14098" width="10.7109375" customWidth="1"/>
    <col min="14305" max="14305" width="3.7109375" customWidth="1"/>
    <col min="14306" max="14306" width="27.85546875" customWidth="1"/>
    <col min="14307" max="14307" width="3.7109375" customWidth="1"/>
    <col min="14308" max="14347" width="0" hidden="1" customWidth="1"/>
    <col min="14348" max="14348" width="10.28515625" customWidth="1"/>
    <col min="14350" max="14350" width="12.5703125" customWidth="1"/>
    <col min="14354" max="14354" width="10.7109375" customWidth="1"/>
    <col min="14561" max="14561" width="3.7109375" customWidth="1"/>
    <col min="14562" max="14562" width="27.85546875" customWidth="1"/>
    <col min="14563" max="14563" width="3.7109375" customWidth="1"/>
    <col min="14564" max="14603" width="0" hidden="1" customWidth="1"/>
    <col min="14604" max="14604" width="10.28515625" customWidth="1"/>
    <col min="14606" max="14606" width="12.5703125" customWidth="1"/>
    <col min="14610" max="14610" width="10.7109375" customWidth="1"/>
    <col min="14817" max="14817" width="3.7109375" customWidth="1"/>
    <col min="14818" max="14818" width="27.85546875" customWidth="1"/>
    <col min="14819" max="14819" width="3.7109375" customWidth="1"/>
    <col min="14820" max="14859" width="0" hidden="1" customWidth="1"/>
    <col min="14860" max="14860" width="10.28515625" customWidth="1"/>
    <col min="14862" max="14862" width="12.5703125" customWidth="1"/>
    <col min="14866" max="14866" width="10.7109375" customWidth="1"/>
    <col min="15073" max="15073" width="3.7109375" customWidth="1"/>
    <col min="15074" max="15074" width="27.85546875" customWidth="1"/>
    <col min="15075" max="15075" width="3.7109375" customWidth="1"/>
    <col min="15076" max="15115" width="0" hidden="1" customWidth="1"/>
    <col min="15116" max="15116" width="10.28515625" customWidth="1"/>
    <col min="15118" max="15118" width="12.5703125" customWidth="1"/>
    <col min="15122" max="15122" width="10.7109375" customWidth="1"/>
    <col min="15329" max="15329" width="3.7109375" customWidth="1"/>
    <col min="15330" max="15330" width="27.85546875" customWidth="1"/>
    <col min="15331" max="15331" width="3.7109375" customWidth="1"/>
    <col min="15332" max="15371" width="0" hidden="1" customWidth="1"/>
    <col min="15372" max="15372" width="10.28515625" customWidth="1"/>
    <col min="15374" max="15374" width="12.5703125" customWidth="1"/>
    <col min="15378" max="15378" width="10.7109375" customWidth="1"/>
    <col min="15585" max="15585" width="3.7109375" customWidth="1"/>
    <col min="15586" max="15586" width="27.85546875" customWidth="1"/>
    <col min="15587" max="15587" width="3.7109375" customWidth="1"/>
    <col min="15588" max="15627" width="0" hidden="1" customWidth="1"/>
    <col min="15628" max="15628" width="10.28515625" customWidth="1"/>
    <col min="15630" max="15630" width="12.5703125" customWidth="1"/>
    <col min="15634" max="15634" width="10.7109375" customWidth="1"/>
    <col min="15841" max="15841" width="3.7109375" customWidth="1"/>
    <col min="15842" max="15842" width="27.85546875" customWidth="1"/>
    <col min="15843" max="15843" width="3.7109375" customWidth="1"/>
    <col min="15844" max="15883" width="0" hidden="1" customWidth="1"/>
    <col min="15884" max="15884" width="10.28515625" customWidth="1"/>
    <col min="15886" max="15886" width="12.5703125" customWidth="1"/>
    <col min="15890" max="15890" width="10.7109375" customWidth="1"/>
    <col min="16097" max="16097" width="3.7109375" customWidth="1"/>
    <col min="16098" max="16098" width="27.85546875" customWidth="1"/>
    <col min="16099" max="16099" width="3.7109375" customWidth="1"/>
    <col min="16100" max="16139" width="0" hidden="1" customWidth="1"/>
    <col min="16140" max="16140" width="10.28515625" customWidth="1"/>
    <col min="16142" max="16142" width="12.5703125" customWidth="1"/>
    <col min="16146" max="16146" width="10.7109375" customWidth="1"/>
  </cols>
  <sheetData>
    <row r="1" spans="1:28" ht="21.75" customHeight="1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525"/>
    </row>
    <row r="2" spans="1:28" ht="26.25" customHeight="1" x14ac:dyDescent="0.25">
      <c r="A2" s="227"/>
      <c r="B2" s="264"/>
      <c r="C2" s="2"/>
      <c r="D2" s="2"/>
      <c r="E2" s="2"/>
      <c r="F2" s="526" t="s">
        <v>284</v>
      </c>
      <c r="G2" s="526"/>
      <c r="H2" s="526"/>
      <c r="I2" s="526"/>
      <c r="J2" s="595" t="s">
        <v>121</v>
      </c>
      <c r="K2" s="553" t="s">
        <v>285</v>
      </c>
      <c r="L2" s="554"/>
      <c r="M2" s="554"/>
      <c r="N2" s="555"/>
      <c r="O2" s="572" t="s">
        <v>121</v>
      </c>
      <c r="P2" s="534" t="s">
        <v>286</v>
      </c>
      <c r="Q2" s="534"/>
      <c r="R2" s="550" t="s">
        <v>121</v>
      </c>
      <c r="S2" s="536" t="s">
        <v>259</v>
      </c>
      <c r="T2" s="536"/>
      <c r="U2" s="536"/>
      <c r="V2" s="537" t="s">
        <v>121</v>
      </c>
      <c r="W2" s="527" t="s">
        <v>374</v>
      </c>
      <c r="X2" s="527"/>
      <c r="Y2" s="527"/>
      <c r="Z2" s="528" t="s">
        <v>121</v>
      </c>
      <c r="AA2" s="531" t="s">
        <v>140</v>
      </c>
      <c r="AB2" s="515" t="s">
        <v>264</v>
      </c>
    </row>
    <row r="3" spans="1:28" s="5" customFormat="1" ht="105.75" customHeight="1" x14ac:dyDescent="0.25">
      <c r="A3" s="228"/>
      <c r="B3" s="64" t="s">
        <v>123</v>
      </c>
      <c r="C3" s="4"/>
      <c r="D3" s="52" t="s">
        <v>262</v>
      </c>
      <c r="E3" s="52" t="s">
        <v>263</v>
      </c>
      <c r="F3" s="631" t="s">
        <v>279</v>
      </c>
      <c r="G3" s="632" t="s">
        <v>280</v>
      </c>
      <c r="H3" s="633" t="s">
        <v>115</v>
      </c>
      <c r="I3" s="632" t="s">
        <v>143</v>
      </c>
      <c r="J3" s="596"/>
      <c r="K3" s="628" t="s">
        <v>279</v>
      </c>
      <c r="L3" s="629" t="s">
        <v>283</v>
      </c>
      <c r="M3" s="628" t="s">
        <v>88</v>
      </c>
      <c r="N3" s="630" t="s">
        <v>143</v>
      </c>
      <c r="O3" s="611"/>
      <c r="P3" s="209" t="s">
        <v>139</v>
      </c>
      <c r="Q3" s="200" t="s">
        <v>353</v>
      </c>
      <c r="R3" s="568"/>
      <c r="S3" s="356" t="s">
        <v>249</v>
      </c>
      <c r="T3" s="356" t="s">
        <v>59</v>
      </c>
      <c r="U3" s="357" t="s">
        <v>144</v>
      </c>
      <c r="V3" s="538"/>
      <c r="W3" s="478" t="s">
        <v>365</v>
      </c>
      <c r="X3" s="479" t="s">
        <v>366</v>
      </c>
      <c r="Y3" s="480" t="s">
        <v>144</v>
      </c>
      <c r="Z3" s="529"/>
      <c r="AA3" s="532"/>
      <c r="AB3" s="516"/>
    </row>
    <row r="4" spans="1:28" s="9" customFormat="1" ht="18" customHeight="1" x14ac:dyDescent="0.25">
      <c r="A4" s="229"/>
      <c r="B4" s="265" t="s">
        <v>4</v>
      </c>
      <c r="C4" s="8"/>
      <c r="D4" s="8"/>
      <c r="E4" s="8"/>
      <c r="F4" s="380" t="s">
        <v>148</v>
      </c>
      <c r="G4" s="347" t="s">
        <v>148</v>
      </c>
      <c r="H4" s="347" t="s">
        <v>148</v>
      </c>
      <c r="I4" s="347" t="s">
        <v>148</v>
      </c>
      <c r="J4" s="597"/>
      <c r="K4" s="380" t="s">
        <v>220</v>
      </c>
      <c r="L4" s="380" t="s">
        <v>220</v>
      </c>
      <c r="M4" s="380" t="s">
        <v>220</v>
      </c>
      <c r="N4" s="347" t="s">
        <v>148</v>
      </c>
      <c r="O4" s="612"/>
      <c r="P4" s="201" t="s">
        <v>220</v>
      </c>
      <c r="Q4" s="204" t="s">
        <v>220</v>
      </c>
      <c r="R4" s="224"/>
      <c r="S4" s="358" t="s">
        <v>220</v>
      </c>
      <c r="T4" s="359" t="s">
        <v>220</v>
      </c>
      <c r="U4" s="359" t="s">
        <v>220</v>
      </c>
      <c r="V4" s="539"/>
      <c r="W4" s="481" t="s">
        <v>220</v>
      </c>
      <c r="X4" s="481" t="s">
        <v>220</v>
      </c>
      <c r="Y4" s="481" t="s">
        <v>220</v>
      </c>
      <c r="Z4" s="530"/>
      <c r="AA4" s="533"/>
      <c r="AB4" s="427"/>
    </row>
    <row r="5" spans="1:28" s="41" customFormat="1" ht="18" customHeight="1" x14ac:dyDescent="0.25">
      <c r="A5" s="229"/>
      <c r="B5" s="266" t="s">
        <v>5</v>
      </c>
      <c r="C5" s="11"/>
      <c r="D5" s="11"/>
      <c r="E5" s="11"/>
      <c r="F5" s="387" t="s">
        <v>7</v>
      </c>
      <c r="G5" s="387" t="s">
        <v>281</v>
      </c>
      <c r="H5" s="387" t="s">
        <v>6</v>
      </c>
      <c r="I5" s="387" t="s">
        <v>282</v>
      </c>
      <c r="J5" s="627" t="s">
        <v>293</v>
      </c>
      <c r="K5" s="382" t="s">
        <v>7</v>
      </c>
      <c r="L5" s="382" t="s">
        <v>364</v>
      </c>
      <c r="M5" s="382" t="s">
        <v>6</v>
      </c>
      <c r="N5" s="382" t="s">
        <v>235</v>
      </c>
      <c r="O5" s="627" t="s">
        <v>293</v>
      </c>
      <c r="P5" s="215" t="s">
        <v>147</v>
      </c>
      <c r="Q5" s="355" t="s">
        <v>6</v>
      </c>
      <c r="R5" s="192">
        <v>1</v>
      </c>
      <c r="S5" s="360" t="s">
        <v>112</v>
      </c>
      <c r="T5" s="361" t="s">
        <v>6</v>
      </c>
      <c r="U5" s="361" t="s">
        <v>9</v>
      </c>
      <c r="V5" s="192">
        <v>0</v>
      </c>
      <c r="W5" s="482" t="s">
        <v>367</v>
      </c>
      <c r="X5" s="482" t="s">
        <v>6</v>
      </c>
      <c r="Y5" s="482" t="s">
        <v>9</v>
      </c>
      <c r="Z5" s="191" t="s">
        <v>293</v>
      </c>
      <c r="AA5" s="491">
        <f>J5+O5+R5+Z5</f>
        <v>4</v>
      </c>
      <c r="AB5" s="425"/>
    </row>
    <row r="6" spans="1:28" s="34" customFormat="1" ht="18" customHeight="1" x14ac:dyDescent="0.25">
      <c r="A6" s="229"/>
      <c r="B6" s="64" t="s">
        <v>177</v>
      </c>
      <c r="C6" s="12"/>
      <c r="D6" s="52"/>
      <c r="E6" s="52"/>
      <c r="F6" s="485"/>
      <c r="G6" s="32"/>
      <c r="H6" s="33"/>
      <c r="I6" s="33"/>
      <c r="J6" s="33"/>
      <c r="K6" s="485"/>
      <c r="L6" s="32"/>
      <c r="M6" s="33"/>
      <c r="N6" s="33"/>
      <c r="O6" s="33"/>
      <c r="P6" s="147"/>
      <c r="Q6" s="33"/>
      <c r="R6" s="33"/>
      <c r="S6" s="33"/>
      <c r="T6" s="33"/>
      <c r="U6" s="147"/>
      <c r="V6" s="33"/>
      <c r="W6" s="33"/>
      <c r="X6" s="147"/>
      <c r="Y6" s="147"/>
      <c r="Z6" s="147"/>
      <c r="AA6" s="172"/>
      <c r="AB6" s="424"/>
    </row>
    <row r="7" spans="1:28" s="34" customFormat="1" ht="18" customHeight="1" x14ac:dyDescent="0.25">
      <c r="A7" s="230">
        <v>1</v>
      </c>
      <c r="B7" s="16" t="s">
        <v>11</v>
      </c>
      <c r="C7" s="17" t="s">
        <v>12</v>
      </c>
      <c r="D7" s="20"/>
      <c r="E7" s="20"/>
      <c r="F7" s="483"/>
      <c r="G7" s="144"/>
      <c r="H7" s="38"/>
      <c r="I7" s="38"/>
      <c r="J7" s="490">
        <f>(F7+G7+H7+I7)*$J$5</f>
        <v>0</v>
      </c>
      <c r="K7" s="483"/>
      <c r="L7" s="144"/>
      <c r="M7" s="38"/>
      <c r="N7" s="38"/>
      <c r="O7" s="490">
        <f>(K7+L7+M7+N7)*$O$5</f>
        <v>0</v>
      </c>
      <c r="P7" s="38"/>
      <c r="Q7" s="38"/>
      <c r="R7" s="203">
        <f>(P7+Q7)*$R$5</f>
        <v>0</v>
      </c>
      <c r="S7" s="38"/>
      <c r="T7" s="38"/>
      <c r="U7" s="38"/>
      <c r="V7" s="362">
        <f>(U7+T7+S7)*V$5</f>
        <v>0</v>
      </c>
      <c r="W7" s="38"/>
      <c r="X7" s="38"/>
      <c r="Y7" s="38"/>
      <c r="Z7" s="170">
        <f t="shared" ref="Z7:Z38" si="0">(W7+X7+Y7)*$Z$5</f>
        <v>0</v>
      </c>
      <c r="AA7" s="173">
        <f>J7+O7+R7+Z7</f>
        <v>0</v>
      </c>
      <c r="AB7" s="428">
        <f>(D7+E7)-AA7</f>
        <v>0</v>
      </c>
    </row>
    <row r="8" spans="1:28" s="34" customFormat="1" ht="15.75" customHeight="1" x14ac:dyDescent="0.25">
      <c r="A8" s="230">
        <v>2</v>
      </c>
      <c r="B8" s="19" t="s">
        <v>13</v>
      </c>
      <c r="C8" s="20" t="s">
        <v>12</v>
      </c>
      <c r="D8" s="20"/>
      <c r="E8" s="20"/>
      <c r="F8" s="483"/>
      <c r="G8" s="144"/>
      <c r="H8" s="38"/>
      <c r="I8" s="38"/>
      <c r="J8" s="490">
        <f>(F8+G8+H8+I8)*$J$5</f>
        <v>0</v>
      </c>
      <c r="K8" s="483"/>
      <c r="L8" s="144"/>
      <c r="M8" s="38"/>
      <c r="N8" s="483"/>
      <c r="O8" s="490">
        <f>(K8+L8+M8+N8)*$O$5</f>
        <v>0</v>
      </c>
      <c r="P8" s="38"/>
      <c r="Q8" s="38"/>
      <c r="R8" s="203">
        <f t="shared" ref="R8:R38" si="1">(P8+Q8)*$R$5</f>
        <v>0</v>
      </c>
      <c r="S8" s="38"/>
      <c r="T8" s="38"/>
      <c r="U8" s="38"/>
      <c r="V8" s="362">
        <f t="shared" ref="V8:V71" si="2">(U8+T8+S8)*V$5</f>
        <v>0</v>
      </c>
      <c r="W8" s="38"/>
      <c r="X8" s="38"/>
      <c r="Y8" s="38"/>
      <c r="Z8" s="170">
        <f t="shared" si="0"/>
        <v>0</v>
      </c>
      <c r="AA8" s="173">
        <f t="shared" ref="AA8:AA71" si="3">J8+O8+R8+Z8</f>
        <v>0</v>
      </c>
      <c r="AB8" s="428">
        <f>(D8+E8)-AA8</f>
        <v>0</v>
      </c>
    </row>
    <row r="9" spans="1:28" s="34" customFormat="1" ht="15.75" customHeight="1" x14ac:dyDescent="0.25">
      <c r="A9" s="230">
        <v>3</v>
      </c>
      <c r="B9" s="78" t="s">
        <v>142</v>
      </c>
      <c r="C9" s="17" t="s">
        <v>12</v>
      </c>
      <c r="D9" s="20"/>
      <c r="E9" s="20"/>
      <c r="F9" s="483"/>
      <c r="G9" s="144"/>
      <c r="H9" s="38"/>
      <c r="I9" s="404">
        <v>2.5000000000000001E-2</v>
      </c>
      <c r="J9" s="490">
        <f>(F9+G9+H9+I9)*$J$5</f>
        <v>2.5000000000000001E-2</v>
      </c>
      <c r="K9" s="483"/>
      <c r="L9" s="144"/>
      <c r="M9" s="38"/>
      <c r="N9" s="203">
        <v>0.03</v>
      </c>
      <c r="O9" s="490">
        <f>(K9+L9+M9+N9)*$O$5</f>
        <v>0.03</v>
      </c>
      <c r="P9" s="38"/>
      <c r="Q9" s="38"/>
      <c r="R9" s="203">
        <f t="shared" si="1"/>
        <v>0</v>
      </c>
      <c r="S9" s="38"/>
      <c r="T9" s="38"/>
      <c r="U9" s="169">
        <v>0.03</v>
      </c>
      <c r="V9" s="362">
        <f t="shared" si="2"/>
        <v>0</v>
      </c>
      <c r="W9" s="38"/>
      <c r="X9" s="38"/>
      <c r="Y9" s="170">
        <v>0.03</v>
      </c>
      <c r="Z9" s="170">
        <f t="shared" si="0"/>
        <v>0.03</v>
      </c>
      <c r="AA9" s="173">
        <f t="shared" si="3"/>
        <v>8.4999999999999992E-2</v>
      </c>
      <c r="AB9" s="428">
        <f>(D9+E9)-AA9</f>
        <v>-8.4999999999999992E-2</v>
      </c>
    </row>
    <row r="10" spans="1:28" s="34" customFormat="1" ht="15.75" customHeight="1" x14ac:dyDescent="0.25">
      <c r="A10" s="230">
        <v>4</v>
      </c>
      <c r="B10" s="85" t="s">
        <v>166</v>
      </c>
      <c r="C10" s="23" t="s">
        <v>82</v>
      </c>
      <c r="D10" s="31"/>
      <c r="E10" s="31"/>
      <c r="F10" s="483"/>
      <c r="G10" s="144"/>
      <c r="H10" s="38"/>
      <c r="I10" s="38"/>
      <c r="J10" s="490">
        <f>(F10+G10+H10+I10)*$J$5</f>
        <v>0</v>
      </c>
      <c r="K10" s="483"/>
      <c r="L10" s="144"/>
      <c r="M10" s="38"/>
      <c r="N10" s="38"/>
      <c r="O10" s="490">
        <f>(K10+L10+M10+N10)*$O$5</f>
        <v>0</v>
      </c>
      <c r="P10" s="38"/>
      <c r="Q10" s="38"/>
      <c r="R10" s="203">
        <f t="shared" si="1"/>
        <v>0</v>
      </c>
      <c r="S10" s="38"/>
      <c r="T10" s="38"/>
      <c r="U10" s="38"/>
      <c r="V10" s="362">
        <f t="shared" si="2"/>
        <v>0</v>
      </c>
      <c r="W10" s="38"/>
      <c r="X10" s="38"/>
      <c r="Y10" s="38"/>
      <c r="Z10" s="170">
        <f t="shared" si="0"/>
        <v>0</v>
      </c>
      <c r="AA10" s="173">
        <f t="shared" si="3"/>
        <v>0</v>
      </c>
      <c r="AB10" s="428">
        <f>(D10+E10)-AA10</f>
        <v>0</v>
      </c>
    </row>
    <row r="11" spans="1:28" s="34" customFormat="1" ht="18" customHeight="1" x14ac:dyDescent="0.25">
      <c r="A11" s="229"/>
      <c r="B11" s="64" t="s">
        <v>167</v>
      </c>
      <c r="C11" s="7"/>
      <c r="D11" s="7"/>
      <c r="E11" s="7"/>
      <c r="F11" s="483"/>
      <c r="G11" s="144"/>
      <c r="H11" s="38"/>
      <c r="I11" s="38"/>
      <c r="J11" s="490">
        <f>(F11+G11+H11+I11)*$J$5</f>
        <v>0</v>
      </c>
      <c r="K11" s="483"/>
      <c r="L11" s="144"/>
      <c r="M11" s="38"/>
      <c r="N11" s="38"/>
      <c r="O11" s="490">
        <f>(K11+L11+M11+N11)*$O$5</f>
        <v>0</v>
      </c>
      <c r="P11" s="38"/>
      <c r="Q11" s="38"/>
      <c r="R11" s="203">
        <f t="shared" si="1"/>
        <v>0</v>
      </c>
      <c r="S11" s="38"/>
      <c r="T11" s="38"/>
      <c r="U11" s="38"/>
      <c r="V11" s="362">
        <f t="shared" si="2"/>
        <v>0</v>
      </c>
      <c r="W11" s="38"/>
      <c r="X11" s="38"/>
      <c r="Y11" s="38"/>
      <c r="Z11" s="170">
        <f t="shared" si="0"/>
        <v>0</v>
      </c>
      <c r="AA11" s="173">
        <f t="shared" si="3"/>
        <v>0</v>
      </c>
      <c r="AB11" s="428">
        <f>(D11+E11)-AA11</f>
        <v>0</v>
      </c>
    </row>
    <row r="12" spans="1:28" s="34" customFormat="1" ht="18" customHeight="1" x14ac:dyDescent="0.25">
      <c r="A12" s="230">
        <v>5</v>
      </c>
      <c r="B12" s="16" t="s">
        <v>44</v>
      </c>
      <c r="C12" s="17" t="s">
        <v>12</v>
      </c>
      <c r="D12" s="20"/>
      <c r="E12" s="20"/>
      <c r="F12" s="483"/>
      <c r="G12" s="405">
        <v>6.5000000000000002E-2</v>
      </c>
      <c r="H12" s="38"/>
      <c r="I12" s="38"/>
      <c r="J12" s="490">
        <f>(F12+G12+H12+I12)*$J$5</f>
        <v>6.5000000000000002E-2</v>
      </c>
      <c r="K12" s="483"/>
      <c r="L12" s="405">
        <v>0.09</v>
      </c>
      <c r="M12" s="38"/>
      <c r="N12" s="38"/>
      <c r="O12" s="490">
        <f>(K12+L12+M12+N12)*$O$5</f>
        <v>0.09</v>
      </c>
      <c r="P12" s="38"/>
      <c r="Q12" s="38"/>
      <c r="R12" s="203">
        <f t="shared" si="1"/>
        <v>0</v>
      </c>
      <c r="S12" s="38"/>
      <c r="T12" s="38"/>
      <c r="U12" s="38"/>
      <c r="V12" s="362">
        <f t="shared" si="2"/>
        <v>0</v>
      </c>
      <c r="W12" s="38"/>
      <c r="X12" s="38"/>
      <c r="Y12" s="38"/>
      <c r="Z12" s="170">
        <f t="shared" si="0"/>
        <v>0</v>
      </c>
      <c r="AA12" s="173">
        <f t="shared" si="3"/>
        <v>0.155</v>
      </c>
      <c r="AB12" s="428">
        <f>(D12+E12)-AA12</f>
        <v>-0.155</v>
      </c>
    </row>
    <row r="13" spans="1:28" s="34" customFormat="1" ht="18" customHeight="1" x14ac:dyDescent="0.25">
      <c r="A13" s="230">
        <v>6</v>
      </c>
      <c r="B13" s="16" t="s">
        <v>49</v>
      </c>
      <c r="C13" s="17" t="s">
        <v>12</v>
      </c>
      <c r="D13" s="20"/>
      <c r="E13" s="20"/>
      <c r="F13" s="483"/>
      <c r="G13" s="144"/>
      <c r="H13" s="38"/>
      <c r="I13" s="38"/>
      <c r="J13" s="490">
        <f>(F13+G13+H13+I13)*$J$5</f>
        <v>0</v>
      </c>
      <c r="K13" s="483"/>
      <c r="L13" s="144"/>
      <c r="M13" s="38"/>
      <c r="N13" s="38"/>
      <c r="O13" s="490">
        <f>(K13+L13+M13+N13)*$O$5</f>
        <v>0</v>
      </c>
      <c r="P13" s="38"/>
      <c r="Q13" s="38"/>
      <c r="R13" s="203">
        <f t="shared" si="1"/>
        <v>0</v>
      </c>
      <c r="S13" s="38"/>
      <c r="T13" s="38"/>
      <c r="U13" s="38"/>
      <c r="V13" s="362">
        <f t="shared" si="2"/>
        <v>0</v>
      </c>
      <c r="W13" s="38"/>
      <c r="X13" s="38"/>
      <c r="Y13" s="38"/>
      <c r="Z13" s="170">
        <f t="shared" si="0"/>
        <v>0</v>
      </c>
      <c r="AA13" s="173">
        <f t="shared" si="3"/>
        <v>0</v>
      </c>
      <c r="AB13" s="428">
        <f>(D13+E13)-AA13</f>
        <v>0</v>
      </c>
    </row>
    <row r="14" spans="1:28" s="34" customFormat="1" ht="18" customHeight="1" x14ac:dyDescent="0.25">
      <c r="A14" s="230">
        <v>7</v>
      </c>
      <c r="B14" s="16" t="s">
        <v>50</v>
      </c>
      <c r="C14" s="17" t="s">
        <v>12</v>
      </c>
      <c r="D14" s="20"/>
      <c r="E14" s="20"/>
      <c r="F14" s="483"/>
      <c r="G14" s="144"/>
      <c r="H14" s="38"/>
      <c r="I14" s="38"/>
      <c r="J14" s="490">
        <f>(F14+G14+H14+I14)*$J$5</f>
        <v>0</v>
      </c>
      <c r="K14" s="483"/>
      <c r="L14" s="144"/>
      <c r="M14" s="38"/>
      <c r="N14" s="38"/>
      <c r="O14" s="490">
        <f>(K14+L14+M14+N14)*$O$5</f>
        <v>0</v>
      </c>
      <c r="P14" s="38"/>
      <c r="Q14" s="38"/>
      <c r="R14" s="203">
        <f t="shared" si="1"/>
        <v>0</v>
      </c>
      <c r="S14" s="38"/>
      <c r="T14" s="38"/>
      <c r="U14" s="38"/>
      <c r="V14" s="362">
        <f t="shared" si="2"/>
        <v>0</v>
      </c>
      <c r="W14" s="170">
        <v>5.0000000000000001E-3</v>
      </c>
      <c r="X14" s="38"/>
      <c r="Y14" s="38"/>
      <c r="Z14" s="170">
        <f t="shared" si="0"/>
        <v>5.0000000000000001E-3</v>
      </c>
      <c r="AA14" s="173">
        <f t="shared" si="3"/>
        <v>5.0000000000000001E-3</v>
      </c>
      <c r="AB14" s="428">
        <f>(D14+E14)-AA14</f>
        <v>-5.0000000000000001E-3</v>
      </c>
    </row>
    <row r="15" spans="1:28" s="34" customFormat="1" ht="18" customHeight="1" x14ac:dyDescent="0.25">
      <c r="A15" s="230">
        <v>8</v>
      </c>
      <c r="B15" s="16" t="s">
        <v>48</v>
      </c>
      <c r="C15" s="17" t="s">
        <v>12</v>
      </c>
      <c r="D15" s="20"/>
      <c r="E15" s="20"/>
      <c r="F15" s="483"/>
      <c r="G15" s="144"/>
      <c r="H15" s="38"/>
      <c r="I15" s="38"/>
      <c r="J15" s="490">
        <f>(F15+G15+H15+I15)*$J$5</f>
        <v>0</v>
      </c>
      <c r="K15" s="483"/>
      <c r="L15" s="144"/>
      <c r="M15" s="38"/>
      <c r="N15" s="38"/>
      <c r="O15" s="490">
        <f>(K15+L15+M15+N15)*$O$5</f>
        <v>0</v>
      </c>
      <c r="P15" s="38"/>
      <c r="Q15" s="38"/>
      <c r="R15" s="203">
        <f t="shared" si="1"/>
        <v>0</v>
      </c>
      <c r="S15" s="38"/>
      <c r="T15" s="38"/>
      <c r="U15" s="38"/>
      <c r="V15" s="362">
        <f t="shared" si="2"/>
        <v>0</v>
      </c>
      <c r="W15" s="38"/>
      <c r="X15" s="38"/>
      <c r="Y15" s="38"/>
      <c r="Z15" s="170">
        <f t="shared" si="0"/>
        <v>0</v>
      </c>
      <c r="AA15" s="173">
        <f t="shared" si="3"/>
        <v>0</v>
      </c>
      <c r="AB15" s="428">
        <f>(D15+E15)-AA15</f>
        <v>0</v>
      </c>
    </row>
    <row r="16" spans="1:28" s="34" customFormat="1" ht="18" customHeight="1" x14ac:dyDescent="0.25">
      <c r="A16" s="230">
        <v>9</v>
      </c>
      <c r="B16" s="16" t="s">
        <v>46</v>
      </c>
      <c r="C16" s="17" t="s">
        <v>12</v>
      </c>
      <c r="D16" s="20"/>
      <c r="E16" s="20"/>
      <c r="F16" s="483"/>
      <c r="G16" s="144"/>
      <c r="H16" s="38"/>
      <c r="I16" s="38"/>
      <c r="J16" s="490">
        <f>(F16+G16+H16+I16)*$J$5</f>
        <v>0</v>
      </c>
      <c r="K16" s="483"/>
      <c r="L16" s="144"/>
      <c r="M16" s="38"/>
      <c r="N16" s="38"/>
      <c r="O16" s="490">
        <f>(K16+L16+M16+N16)*$O$5</f>
        <v>0</v>
      </c>
      <c r="P16" s="38"/>
      <c r="Q16" s="38"/>
      <c r="R16" s="203">
        <f t="shared" si="1"/>
        <v>0</v>
      </c>
      <c r="S16" s="38"/>
      <c r="T16" s="38"/>
      <c r="U16" s="38"/>
      <c r="V16" s="362">
        <f t="shared" si="2"/>
        <v>0</v>
      </c>
      <c r="W16" s="38"/>
      <c r="X16" s="38"/>
      <c r="Y16" s="38"/>
      <c r="Z16" s="170">
        <f t="shared" si="0"/>
        <v>0</v>
      </c>
      <c r="AA16" s="173">
        <f t="shared" si="3"/>
        <v>0</v>
      </c>
      <c r="AB16" s="428">
        <f>(D16+E16)-AA16</f>
        <v>0</v>
      </c>
    </row>
    <row r="17" spans="1:28" s="34" customFormat="1" ht="18" customHeight="1" x14ac:dyDescent="0.25">
      <c r="A17" s="230">
        <v>10</v>
      </c>
      <c r="B17" s="16" t="s">
        <v>99</v>
      </c>
      <c r="C17" s="17" t="s">
        <v>12</v>
      </c>
      <c r="D17" s="20"/>
      <c r="E17" s="20"/>
      <c r="F17" s="483"/>
      <c r="G17" s="144"/>
      <c r="H17" s="38"/>
      <c r="I17" s="38"/>
      <c r="J17" s="490">
        <f>(F17+G17+H17+I17)*$J$5</f>
        <v>0</v>
      </c>
      <c r="K17" s="483"/>
      <c r="L17" s="144"/>
      <c r="M17" s="38"/>
      <c r="N17" s="38"/>
      <c r="O17" s="490">
        <f>(K17+L17+M17+N17)*$O$5</f>
        <v>0</v>
      </c>
      <c r="P17" s="38"/>
      <c r="Q17" s="38"/>
      <c r="R17" s="203">
        <f t="shared" si="1"/>
        <v>0</v>
      </c>
      <c r="S17" s="38"/>
      <c r="T17" s="38"/>
      <c r="U17" s="38"/>
      <c r="V17" s="362">
        <f t="shared" si="2"/>
        <v>0</v>
      </c>
      <c r="W17" s="38"/>
      <c r="X17" s="38"/>
      <c r="Y17" s="38"/>
      <c r="Z17" s="170">
        <f t="shared" si="0"/>
        <v>0</v>
      </c>
      <c r="AA17" s="173">
        <f t="shared" si="3"/>
        <v>0</v>
      </c>
      <c r="AB17" s="428">
        <f>(D17+E17)-AA17</f>
        <v>0</v>
      </c>
    </row>
    <row r="18" spans="1:28" s="34" customFormat="1" ht="18" customHeight="1" x14ac:dyDescent="0.25">
      <c r="A18" s="230">
        <v>11</v>
      </c>
      <c r="B18" s="16" t="s">
        <v>47</v>
      </c>
      <c r="C18" s="17" t="s">
        <v>12</v>
      </c>
      <c r="D18" s="20"/>
      <c r="E18" s="20"/>
      <c r="F18" s="483"/>
      <c r="G18" s="144"/>
      <c r="H18" s="38"/>
      <c r="I18" s="38"/>
      <c r="J18" s="490">
        <f>(F18+G18+H18+I18)*$J$5</f>
        <v>0</v>
      </c>
      <c r="K18" s="483"/>
      <c r="L18" s="144"/>
      <c r="M18" s="38"/>
      <c r="N18" s="38"/>
      <c r="O18" s="490">
        <f>(K18+L18+M18+N18)*$O$5</f>
        <v>0</v>
      </c>
      <c r="P18" s="38"/>
      <c r="Q18" s="38"/>
      <c r="R18" s="203">
        <f t="shared" si="1"/>
        <v>0</v>
      </c>
      <c r="S18" s="38"/>
      <c r="T18" s="38"/>
      <c r="U18" s="38"/>
      <c r="V18" s="362">
        <f t="shared" si="2"/>
        <v>0</v>
      </c>
      <c r="W18" s="38"/>
      <c r="X18" s="38"/>
      <c r="Y18" s="38"/>
      <c r="Z18" s="170">
        <f t="shared" si="0"/>
        <v>0</v>
      </c>
      <c r="AA18" s="173">
        <f t="shared" si="3"/>
        <v>0</v>
      </c>
      <c r="AB18" s="428">
        <f>(D18+E18)-AA18</f>
        <v>0</v>
      </c>
    </row>
    <row r="19" spans="1:28" s="34" customFormat="1" ht="16.5" customHeight="1" x14ac:dyDescent="0.25">
      <c r="A19" s="230">
        <v>12</v>
      </c>
      <c r="B19" s="54" t="s">
        <v>155</v>
      </c>
      <c r="C19" s="17" t="s">
        <v>12</v>
      </c>
      <c r="D19" s="20"/>
      <c r="E19" s="20"/>
      <c r="F19" s="483"/>
      <c r="G19" s="144"/>
      <c r="H19" s="38"/>
      <c r="I19" s="38"/>
      <c r="J19" s="490">
        <f>(F19+G19+H19+I19)*$J$5</f>
        <v>0</v>
      </c>
      <c r="K19" s="483"/>
      <c r="L19" s="144"/>
      <c r="M19" s="38"/>
      <c r="N19" s="38"/>
      <c r="O19" s="490">
        <f>(K19+L19+M19+N19)*$O$5</f>
        <v>0</v>
      </c>
      <c r="P19" s="38"/>
      <c r="Q19" s="38"/>
      <c r="R19" s="203">
        <f t="shared" si="1"/>
        <v>0</v>
      </c>
      <c r="S19" s="38"/>
      <c r="T19" s="38"/>
      <c r="U19" s="38"/>
      <c r="V19" s="362">
        <f t="shared" si="2"/>
        <v>0</v>
      </c>
      <c r="W19" s="38"/>
      <c r="X19" s="38"/>
      <c r="Y19" s="38"/>
      <c r="Z19" s="170">
        <f t="shared" si="0"/>
        <v>0</v>
      </c>
      <c r="AA19" s="173">
        <f t="shared" si="3"/>
        <v>0</v>
      </c>
      <c r="AB19" s="428">
        <f>(D19+E19)-AA19</f>
        <v>0</v>
      </c>
    </row>
    <row r="20" spans="1:28" s="34" customFormat="1" ht="18" customHeight="1" x14ac:dyDescent="0.25">
      <c r="A20" s="229"/>
      <c r="B20" s="64" t="s">
        <v>40</v>
      </c>
      <c r="C20" s="12"/>
      <c r="D20" s="52"/>
      <c r="E20" s="52"/>
      <c r="F20" s="485"/>
      <c r="G20" s="146"/>
      <c r="H20" s="147"/>
      <c r="I20" s="147"/>
      <c r="J20" s="490">
        <f>(F20+G20+H20+I20)*$J$5</f>
        <v>0</v>
      </c>
      <c r="K20" s="485"/>
      <c r="L20" s="146"/>
      <c r="M20" s="147"/>
      <c r="N20" s="147"/>
      <c r="O20" s="490">
        <f>(K20+L20+M20+N20)*$O$5</f>
        <v>0</v>
      </c>
      <c r="P20" s="147"/>
      <c r="Q20" s="147"/>
      <c r="R20" s="203">
        <f t="shared" si="1"/>
        <v>0</v>
      </c>
      <c r="S20" s="147"/>
      <c r="T20" s="147"/>
      <c r="U20" s="147"/>
      <c r="V20" s="362">
        <f t="shared" si="2"/>
        <v>0</v>
      </c>
      <c r="W20" s="147"/>
      <c r="X20" s="147"/>
      <c r="Y20" s="147"/>
      <c r="Z20" s="170">
        <f t="shared" si="0"/>
        <v>0</v>
      </c>
      <c r="AA20" s="173">
        <f t="shared" si="3"/>
        <v>0</v>
      </c>
      <c r="AB20" s="428">
        <f>(D20+E20)-AA20</f>
        <v>0</v>
      </c>
    </row>
    <row r="21" spans="1:28" s="34" customFormat="1" ht="18" customHeight="1" x14ac:dyDescent="0.25">
      <c r="A21" s="230">
        <v>13</v>
      </c>
      <c r="B21" s="16" t="s">
        <v>41</v>
      </c>
      <c r="C21" s="17" t="s">
        <v>12</v>
      </c>
      <c r="D21" s="20"/>
      <c r="E21" s="20"/>
      <c r="F21" s="483"/>
      <c r="G21" s="405">
        <v>1E-3</v>
      </c>
      <c r="H21" s="38"/>
      <c r="I21" s="38"/>
      <c r="J21" s="490">
        <f>(F21+G21+H21+I21)*$J$5</f>
        <v>1E-3</v>
      </c>
      <c r="K21" s="483"/>
      <c r="L21" s="405">
        <v>1E-3</v>
      </c>
      <c r="M21" s="38"/>
      <c r="N21" s="38"/>
      <c r="O21" s="490">
        <f>(K21+L21+M21+N21)*$O$5</f>
        <v>1E-3</v>
      </c>
      <c r="P21" s="38"/>
      <c r="Q21" s="38"/>
      <c r="R21" s="203">
        <f t="shared" si="1"/>
        <v>0</v>
      </c>
      <c r="S21" s="38"/>
      <c r="T21" s="38"/>
      <c r="U21" s="38"/>
      <c r="V21" s="362">
        <f t="shared" si="2"/>
        <v>0</v>
      </c>
      <c r="W21" s="170">
        <v>5.0000000000000001E-4</v>
      </c>
      <c r="X21" s="38"/>
      <c r="Y21" s="38"/>
      <c r="Z21" s="170">
        <f t="shared" si="0"/>
        <v>5.0000000000000001E-4</v>
      </c>
      <c r="AA21" s="173">
        <f t="shared" si="3"/>
        <v>2.5000000000000001E-3</v>
      </c>
      <c r="AB21" s="428">
        <f>(D21+E21)-AA21</f>
        <v>-2.5000000000000001E-3</v>
      </c>
    </row>
    <row r="22" spans="1:28" s="34" customFormat="1" ht="18" customHeight="1" x14ac:dyDescent="0.25">
      <c r="A22" s="230">
        <v>14</v>
      </c>
      <c r="B22" s="16" t="s">
        <v>42</v>
      </c>
      <c r="C22" s="17" t="s">
        <v>12</v>
      </c>
      <c r="D22" s="20"/>
      <c r="E22" s="20"/>
      <c r="F22" s="483"/>
      <c r="G22" s="405">
        <v>5.0000000000000001E-3</v>
      </c>
      <c r="H22" s="38"/>
      <c r="I22" s="38"/>
      <c r="J22" s="490">
        <f>(F22+G22+H22+I22)*$J$5</f>
        <v>5.0000000000000001E-3</v>
      </c>
      <c r="K22" s="483"/>
      <c r="L22" s="405">
        <v>3.0000000000000001E-3</v>
      </c>
      <c r="M22" s="38"/>
      <c r="N22" s="38"/>
      <c r="O22" s="490">
        <f>(K22+L22+M22+N22)*$O$5</f>
        <v>3.0000000000000001E-3</v>
      </c>
      <c r="P22" s="38"/>
      <c r="Q22" s="38"/>
      <c r="R22" s="203">
        <f t="shared" si="1"/>
        <v>0</v>
      </c>
      <c r="S22" s="169">
        <v>3.0000000000000001E-3</v>
      </c>
      <c r="T22" s="38"/>
      <c r="U22" s="38"/>
      <c r="V22" s="362">
        <f t="shared" si="2"/>
        <v>0</v>
      </c>
      <c r="W22" s="38"/>
      <c r="X22" s="38"/>
      <c r="Y22" s="38"/>
      <c r="Z22" s="170">
        <f t="shared" si="0"/>
        <v>0</v>
      </c>
      <c r="AA22" s="173">
        <f t="shared" si="3"/>
        <v>8.0000000000000002E-3</v>
      </c>
      <c r="AB22" s="428">
        <f>(D22+E22)-AA22</f>
        <v>-8.0000000000000002E-3</v>
      </c>
    </row>
    <row r="23" spans="1:28" s="34" customFormat="1" ht="18" customHeight="1" x14ac:dyDescent="0.25">
      <c r="A23" s="230">
        <v>15</v>
      </c>
      <c r="B23" s="16" t="s">
        <v>43</v>
      </c>
      <c r="C23" s="17" t="s">
        <v>12</v>
      </c>
      <c r="D23" s="20"/>
      <c r="E23" s="20"/>
      <c r="F23" s="483"/>
      <c r="G23" s="144"/>
      <c r="H23" s="38"/>
      <c r="I23" s="38"/>
      <c r="J23" s="490">
        <f>(F23+G23+H23+I23)*$J$5</f>
        <v>0</v>
      </c>
      <c r="K23" s="483"/>
      <c r="L23" s="144"/>
      <c r="M23" s="38"/>
      <c r="N23" s="38"/>
      <c r="O23" s="490">
        <f>(K23+L23+M23+N23)*$O$5</f>
        <v>0</v>
      </c>
      <c r="P23" s="38"/>
      <c r="Q23" s="38"/>
      <c r="R23" s="203">
        <f t="shared" si="1"/>
        <v>0</v>
      </c>
      <c r="S23" s="38"/>
      <c r="T23" s="38"/>
      <c r="U23" s="38"/>
      <c r="V23" s="362">
        <f t="shared" si="2"/>
        <v>0</v>
      </c>
      <c r="W23" s="38"/>
      <c r="X23" s="38"/>
      <c r="Y23" s="38"/>
      <c r="Z23" s="170">
        <f t="shared" si="0"/>
        <v>0</v>
      </c>
      <c r="AA23" s="173">
        <f t="shared" si="3"/>
        <v>0</v>
      </c>
      <c r="AB23" s="428">
        <f>(D23+E23)-AA23</f>
        <v>0</v>
      </c>
    </row>
    <row r="24" spans="1:28" s="34" customFormat="1" ht="16.5" customHeight="1" x14ac:dyDescent="0.25">
      <c r="A24" s="229"/>
      <c r="B24" s="64" t="s">
        <v>15</v>
      </c>
      <c r="C24" s="12"/>
      <c r="D24" s="52"/>
      <c r="E24" s="52"/>
      <c r="F24" s="485"/>
      <c r="G24" s="146"/>
      <c r="H24" s="147"/>
      <c r="I24" s="147"/>
      <c r="J24" s="490">
        <f>(F24+G24+H24+I24)*$J$5</f>
        <v>0</v>
      </c>
      <c r="K24" s="485"/>
      <c r="L24" s="146"/>
      <c r="M24" s="147"/>
      <c r="N24" s="147"/>
      <c r="O24" s="490">
        <f>(K24+L24+M24+N24)*$O$5</f>
        <v>0</v>
      </c>
      <c r="P24" s="147"/>
      <c r="Q24" s="147"/>
      <c r="R24" s="203">
        <f t="shared" si="1"/>
        <v>0</v>
      </c>
      <c r="S24" s="147"/>
      <c r="T24" s="147"/>
      <c r="U24" s="147"/>
      <c r="V24" s="362">
        <f t="shared" si="2"/>
        <v>0</v>
      </c>
      <c r="W24" s="147"/>
      <c r="X24" s="147"/>
      <c r="Y24" s="147"/>
      <c r="Z24" s="170">
        <f t="shared" si="0"/>
        <v>0</v>
      </c>
      <c r="AA24" s="173">
        <f t="shared" si="3"/>
        <v>0</v>
      </c>
      <c r="AB24" s="428">
        <f>(D24+E24)-AA24</f>
        <v>0</v>
      </c>
    </row>
    <row r="25" spans="1:28" s="34" customFormat="1" ht="18" customHeight="1" x14ac:dyDescent="0.25">
      <c r="A25" s="230">
        <v>16</v>
      </c>
      <c r="B25" s="19" t="s">
        <v>16</v>
      </c>
      <c r="C25" s="20" t="s">
        <v>12</v>
      </c>
      <c r="D25" s="20"/>
      <c r="E25" s="20"/>
      <c r="F25" s="483"/>
      <c r="G25" s="144"/>
      <c r="H25" s="38"/>
      <c r="I25" s="38"/>
      <c r="J25" s="490">
        <f>(F25+G25+H25+I25)*$J$5</f>
        <v>0</v>
      </c>
      <c r="K25" s="483"/>
      <c r="L25" s="144"/>
      <c r="M25" s="38"/>
      <c r="N25" s="38"/>
      <c r="O25" s="490">
        <f>(K25+L25+M25+N25)*$O$5</f>
        <v>0</v>
      </c>
      <c r="P25" s="38"/>
      <c r="Q25" s="38"/>
      <c r="R25" s="203">
        <f t="shared" si="1"/>
        <v>0</v>
      </c>
      <c r="S25" s="38"/>
      <c r="T25" s="38"/>
      <c r="U25" s="38"/>
      <c r="V25" s="362">
        <f t="shared" si="2"/>
        <v>0</v>
      </c>
      <c r="W25" s="38"/>
      <c r="X25" s="38"/>
      <c r="Y25" s="38"/>
      <c r="Z25" s="170">
        <f t="shared" si="0"/>
        <v>0</v>
      </c>
      <c r="AA25" s="173">
        <f t="shared" si="3"/>
        <v>0</v>
      </c>
      <c r="AB25" s="428">
        <f>(D25+E25)-AA25</f>
        <v>0</v>
      </c>
    </row>
    <row r="26" spans="1:28" s="34" customFormat="1" ht="18" customHeight="1" x14ac:dyDescent="0.25">
      <c r="A26" s="230">
        <v>17</v>
      </c>
      <c r="B26" s="20" t="s">
        <v>208</v>
      </c>
      <c r="C26" s="20" t="s">
        <v>12</v>
      </c>
      <c r="D26" s="20"/>
      <c r="E26" s="20"/>
      <c r="F26" s="483"/>
      <c r="G26" s="144"/>
      <c r="H26" s="38"/>
      <c r="I26" s="38"/>
      <c r="J26" s="490">
        <f>(F26+G26+H26+I26)*$J$5</f>
        <v>0</v>
      </c>
      <c r="K26" s="483"/>
      <c r="L26" s="144"/>
      <c r="M26" s="38"/>
      <c r="N26" s="38"/>
      <c r="O26" s="490">
        <f>(K26+L26+M26+N26)*$O$5</f>
        <v>0</v>
      </c>
      <c r="P26" s="38"/>
      <c r="Q26" s="38"/>
      <c r="R26" s="203">
        <f t="shared" si="1"/>
        <v>0</v>
      </c>
      <c r="S26" s="38"/>
      <c r="T26" s="38"/>
      <c r="U26" s="38"/>
      <c r="V26" s="362">
        <f t="shared" si="2"/>
        <v>0</v>
      </c>
      <c r="W26" s="38"/>
      <c r="X26" s="38"/>
      <c r="Y26" s="38"/>
      <c r="Z26" s="170">
        <f t="shared" si="0"/>
        <v>0</v>
      </c>
      <c r="AA26" s="173">
        <f t="shared" si="3"/>
        <v>0</v>
      </c>
      <c r="AB26" s="428">
        <f>(D26+E26)-AA26</f>
        <v>0</v>
      </c>
    </row>
    <row r="27" spans="1:28" s="34" customFormat="1" ht="18" customHeight="1" x14ac:dyDescent="0.25">
      <c r="A27" s="230">
        <v>18</v>
      </c>
      <c r="B27" s="16" t="s">
        <v>17</v>
      </c>
      <c r="C27" s="17" t="s">
        <v>12</v>
      </c>
      <c r="D27" s="20"/>
      <c r="E27" s="20"/>
      <c r="F27" s="483"/>
      <c r="G27" s="144"/>
      <c r="H27" s="38"/>
      <c r="I27" s="38"/>
      <c r="J27" s="490">
        <f>(F27+G27+H27+I27)*$J$5</f>
        <v>0</v>
      </c>
      <c r="K27" s="483"/>
      <c r="L27" s="144"/>
      <c r="M27" s="38"/>
      <c r="N27" s="38"/>
      <c r="O27" s="490">
        <f>(K27+L27+M27+N27)*$O$5</f>
        <v>0</v>
      </c>
      <c r="P27" s="38"/>
      <c r="Q27" s="38"/>
      <c r="R27" s="203">
        <f t="shared" si="1"/>
        <v>0</v>
      </c>
      <c r="S27" s="38"/>
      <c r="T27" s="38"/>
      <c r="U27" s="38"/>
      <c r="V27" s="362">
        <f t="shared" si="2"/>
        <v>0</v>
      </c>
      <c r="W27" s="38"/>
      <c r="X27" s="38"/>
      <c r="Y27" s="38"/>
      <c r="Z27" s="170">
        <f t="shared" si="0"/>
        <v>0</v>
      </c>
      <c r="AA27" s="173">
        <f t="shared" si="3"/>
        <v>0</v>
      </c>
      <c r="AB27" s="428">
        <f>(D27+E27)-AA27</f>
        <v>0</v>
      </c>
    </row>
    <row r="28" spans="1:28" s="34" customFormat="1" ht="18" customHeight="1" x14ac:dyDescent="0.25">
      <c r="A28" s="230">
        <v>19</v>
      </c>
      <c r="B28" s="16" t="s">
        <v>91</v>
      </c>
      <c r="C28" s="17" t="s">
        <v>12</v>
      </c>
      <c r="D28" s="20"/>
      <c r="E28" s="20"/>
      <c r="F28" s="483"/>
      <c r="G28" s="144"/>
      <c r="H28" s="38"/>
      <c r="I28" s="38"/>
      <c r="J28" s="490">
        <f>(F28+G28+H28+I28)*$J$5</f>
        <v>0</v>
      </c>
      <c r="K28" s="483"/>
      <c r="L28" s="144"/>
      <c r="M28" s="38"/>
      <c r="N28" s="38"/>
      <c r="O28" s="490">
        <f>(K28+L28+M28+N28)*$O$5</f>
        <v>0</v>
      </c>
      <c r="P28" s="38"/>
      <c r="Q28" s="38"/>
      <c r="R28" s="203">
        <f t="shared" si="1"/>
        <v>0</v>
      </c>
      <c r="S28" s="38"/>
      <c r="T28" s="38"/>
      <c r="U28" s="38"/>
      <c r="V28" s="362">
        <f t="shared" si="2"/>
        <v>0</v>
      </c>
      <c r="W28" s="38"/>
      <c r="X28" s="38"/>
      <c r="Y28" s="38"/>
      <c r="Z28" s="170">
        <f t="shared" si="0"/>
        <v>0</v>
      </c>
      <c r="AA28" s="173">
        <f t="shared" si="3"/>
        <v>0</v>
      </c>
      <c r="AB28" s="428">
        <f>(D28+E28)-AA28</f>
        <v>0</v>
      </c>
    </row>
    <row r="29" spans="1:28" s="34" customFormat="1" ht="18" customHeight="1" x14ac:dyDescent="0.25">
      <c r="A29" s="230">
        <v>20</v>
      </c>
      <c r="B29" s="16" t="s">
        <v>92</v>
      </c>
      <c r="C29" s="17" t="s">
        <v>12</v>
      </c>
      <c r="D29" s="20"/>
      <c r="E29" s="20"/>
      <c r="F29" s="483"/>
      <c r="G29" s="144"/>
      <c r="H29" s="38"/>
      <c r="I29" s="38"/>
      <c r="J29" s="490">
        <f>(F29+G29+H29+I29)*$J$5</f>
        <v>0</v>
      </c>
      <c r="K29" s="483"/>
      <c r="L29" s="144"/>
      <c r="M29" s="38"/>
      <c r="N29" s="38"/>
      <c r="O29" s="490">
        <f>(K29+L29+M29+N29)*$O$5</f>
        <v>0</v>
      </c>
      <c r="P29" s="38"/>
      <c r="Q29" s="38"/>
      <c r="R29" s="203">
        <f t="shared" si="1"/>
        <v>0</v>
      </c>
      <c r="S29" s="38"/>
      <c r="T29" s="38"/>
      <c r="U29" s="38"/>
      <c r="V29" s="362">
        <f t="shared" si="2"/>
        <v>0</v>
      </c>
      <c r="W29" s="38"/>
      <c r="X29" s="38"/>
      <c r="Y29" s="38"/>
      <c r="Z29" s="170">
        <f t="shared" si="0"/>
        <v>0</v>
      </c>
      <c r="AA29" s="173">
        <f t="shared" si="3"/>
        <v>0</v>
      </c>
      <c r="AB29" s="428">
        <f>(D29+E29)-AA29</f>
        <v>0</v>
      </c>
    </row>
    <row r="30" spans="1:28" s="34" customFormat="1" ht="18" customHeight="1" x14ac:dyDescent="0.25">
      <c r="A30" s="230">
        <v>21</v>
      </c>
      <c r="B30" s="16" t="s">
        <v>207</v>
      </c>
      <c r="C30" s="17" t="s">
        <v>12</v>
      </c>
      <c r="D30" s="20"/>
      <c r="E30" s="20"/>
      <c r="F30" s="483"/>
      <c r="G30" s="144"/>
      <c r="H30" s="38"/>
      <c r="I30" s="38"/>
      <c r="J30" s="490">
        <f>(F30+G30+H30+I30)*$J$5</f>
        <v>0</v>
      </c>
      <c r="K30" s="483"/>
      <c r="L30" s="144"/>
      <c r="M30" s="38"/>
      <c r="N30" s="38"/>
      <c r="O30" s="490">
        <f>(K30+L30+M30+N30)*$O$5</f>
        <v>0</v>
      </c>
      <c r="P30" s="38"/>
      <c r="Q30" s="38"/>
      <c r="R30" s="203">
        <f t="shared" si="1"/>
        <v>0</v>
      </c>
      <c r="S30" s="38"/>
      <c r="T30" s="38"/>
      <c r="U30" s="38"/>
      <c r="V30" s="362">
        <f t="shared" si="2"/>
        <v>0</v>
      </c>
      <c r="W30" s="38"/>
      <c r="X30" s="38"/>
      <c r="Y30" s="38"/>
      <c r="Z30" s="170">
        <f t="shared" si="0"/>
        <v>0</v>
      </c>
      <c r="AA30" s="173">
        <f t="shared" si="3"/>
        <v>0</v>
      </c>
      <c r="AB30" s="428">
        <f>(D30+E30)-AA30</f>
        <v>0</v>
      </c>
    </row>
    <row r="31" spans="1:28" s="34" customFormat="1" ht="18" customHeight="1" x14ac:dyDescent="0.25">
      <c r="A31" s="230">
        <v>22</v>
      </c>
      <c r="B31" s="19" t="s">
        <v>18</v>
      </c>
      <c r="C31" s="20" t="s">
        <v>12</v>
      </c>
      <c r="D31" s="20"/>
      <c r="E31" s="20"/>
      <c r="F31" s="483"/>
      <c r="G31" s="144"/>
      <c r="H31" s="38"/>
      <c r="I31" s="38"/>
      <c r="J31" s="490">
        <f>(F31+G31+H31+I31)*$J$5</f>
        <v>0</v>
      </c>
      <c r="K31" s="483"/>
      <c r="L31" s="144"/>
      <c r="M31" s="38"/>
      <c r="N31" s="38"/>
      <c r="O31" s="490">
        <f>(K31+L31+M31+N31)*$O$5</f>
        <v>0</v>
      </c>
      <c r="P31" s="38"/>
      <c r="Q31" s="38"/>
      <c r="R31" s="203">
        <f t="shared" si="1"/>
        <v>0</v>
      </c>
      <c r="S31" s="38"/>
      <c r="T31" s="38"/>
      <c r="U31" s="38"/>
      <c r="V31" s="362">
        <f t="shared" si="2"/>
        <v>0</v>
      </c>
      <c r="W31" s="170">
        <v>1.3169999999999999E-2</v>
      </c>
      <c r="X31" s="38"/>
      <c r="Y31" s="38"/>
      <c r="Z31" s="170">
        <f t="shared" si="0"/>
        <v>1.3169999999999999E-2</v>
      </c>
      <c r="AA31" s="173">
        <f t="shared" si="3"/>
        <v>1.3169999999999999E-2</v>
      </c>
      <c r="AB31" s="428">
        <f>(D31+E31)-AA31</f>
        <v>-1.3169999999999999E-2</v>
      </c>
    </row>
    <row r="32" spans="1:28" s="34" customFormat="1" ht="18" customHeight="1" x14ac:dyDescent="0.25">
      <c r="A32" s="230">
        <v>23</v>
      </c>
      <c r="B32" s="16" t="s">
        <v>169</v>
      </c>
      <c r="C32" s="17" t="s">
        <v>12</v>
      </c>
      <c r="D32" s="20"/>
      <c r="E32" s="20"/>
      <c r="F32" s="483"/>
      <c r="G32" s="144"/>
      <c r="H32" s="38"/>
      <c r="I32" s="38"/>
      <c r="J32" s="490">
        <f>(F32+G32+H32+I32)*$J$5</f>
        <v>0</v>
      </c>
      <c r="K32" s="483"/>
      <c r="L32" s="144"/>
      <c r="M32" s="38"/>
      <c r="N32" s="38"/>
      <c r="O32" s="490">
        <f>(K32+L32+M32+N32)*$O$5</f>
        <v>0</v>
      </c>
      <c r="P32" s="38"/>
      <c r="Q32" s="38"/>
      <c r="R32" s="203">
        <f t="shared" si="1"/>
        <v>0</v>
      </c>
      <c r="S32" s="38"/>
      <c r="T32" s="38"/>
      <c r="U32" s="38"/>
      <c r="V32" s="362">
        <f t="shared" si="2"/>
        <v>0</v>
      </c>
      <c r="W32" s="38"/>
      <c r="X32" s="38"/>
      <c r="Y32" s="38"/>
      <c r="Z32" s="170">
        <f t="shared" si="0"/>
        <v>0</v>
      </c>
      <c r="AA32" s="173">
        <f t="shared" si="3"/>
        <v>0</v>
      </c>
      <c r="AB32" s="428">
        <f>(D32+E32)-AA32</f>
        <v>0</v>
      </c>
    </row>
    <row r="33" spans="1:28" s="34" customFormat="1" ht="18" customHeight="1" x14ac:dyDescent="0.25">
      <c r="A33" s="230">
        <v>24</v>
      </c>
      <c r="B33" s="23" t="s">
        <v>267</v>
      </c>
      <c r="C33" s="17" t="s">
        <v>12</v>
      </c>
      <c r="D33" s="20"/>
      <c r="E33" s="20"/>
      <c r="F33" s="483"/>
      <c r="G33" s="144"/>
      <c r="H33" s="38"/>
      <c r="I33" s="38"/>
      <c r="J33" s="490">
        <f>(F33+G33+H33+I33)*$J$5</f>
        <v>0</v>
      </c>
      <c r="K33" s="483"/>
      <c r="L33" s="144"/>
      <c r="M33" s="38"/>
      <c r="N33" s="38"/>
      <c r="O33" s="490">
        <f>(K33+L33+M33+N33)*$O$5</f>
        <v>0</v>
      </c>
      <c r="P33" s="38"/>
      <c r="Q33" s="38"/>
      <c r="R33" s="203">
        <f t="shared" si="1"/>
        <v>0</v>
      </c>
      <c r="S33" s="38"/>
      <c r="T33" s="38"/>
      <c r="U33" s="38"/>
      <c r="V33" s="362">
        <f t="shared" si="2"/>
        <v>0</v>
      </c>
      <c r="W33" s="38"/>
      <c r="X33" s="38"/>
      <c r="Y33" s="38"/>
      <c r="Z33" s="170">
        <f t="shared" si="0"/>
        <v>0</v>
      </c>
      <c r="AA33" s="173">
        <f t="shared" si="3"/>
        <v>0</v>
      </c>
      <c r="AB33" s="428">
        <f>(D33+E33)-AA33</f>
        <v>0</v>
      </c>
    </row>
    <row r="34" spans="1:28" s="34" customFormat="1" ht="18" customHeight="1" x14ac:dyDescent="0.25">
      <c r="A34" s="230">
        <v>25</v>
      </c>
      <c r="B34" s="22" t="s">
        <v>168</v>
      </c>
      <c r="C34" s="17" t="s">
        <v>12</v>
      </c>
      <c r="D34" s="20"/>
      <c r="E34" s="20"/>
      <c r="F34" s="483"/>
      <c r="G34" s="144"/>
      <c r="H34" s="38"/>
      <c r="I34" s="38"/>
      <c r="J34" s="490">
        <f>(F34+G34+H34+I34)*$J$5</f>
        <v>0</v>
      </c>
      <c r="K34" s="483"/>
      <c r="L34" s="144"/>
      <c r="M34" s="38"/>
      <c r="N34" s="38"/>
      <c r="O34" s="490">
        <f>(K34+L34+M34+N34)*$O$5</f>
        <v>0</v>
      </c>
      <c r="P34" s="38"/>
      <c r="Q34" s="38"/>
      <c r="R34" s="203">
        <f t="shared" si="1"/>
        <v>0</v>
      </c>
      <c r="S34" s="38"/>
      <c r="T34" s="38"/>
      <c r="U34" s="38"/>
      <c r="V34" s="362">
        <f t="shared" si="2"/>
        <v>0</v>
      </c>
      <c r="W34" s="38"/>
      <c r="X34" s="38"/>
      <c r="Y34" s="38"/>
      <c r="Z34" s="170">
        <f t="shared" si="0"/>
        <v>0</v>
      </c>
      <c r="AA34" s="173">
        <f t="shared" si="3"/>
        <v>0</v>
      </c>
      <c r="AB34" s="428">
        <f>(D34+E34)-AA34</f>
        <v>0</v>
      </c>
    </row>
    <row r="35" spans="1:28" s="34" customFormat="1" ht="18" customHeight="1" x14ac:dyDescent="0.25">
      <c r="A35" s="230">
        <v>26</v>
      </c>
      <c r="B35" s="22" t="s">
        <v>114</v>
      </c>
      <c r="C35" s="17" t="s">
        <v>12</v>
      </c>
      <c r="D35" s="20"/>
      <c r="E35" s="20"/>
      <c r="F35" s="483"/>
      <c r="G35" s="144"/>
      <c r="H35" s="38"/>
      <c r="I35" s="38"/>
      <c r="J35" s="490">
        <f>(F35+G35+H35+I35)*$J$5</f>
        <v>0</v>
      </c>
      <c r="K35" s="483"/>
      <c r="L35" s="144"/>
      <c r="M35" s="38"/>
      <c r="N35" s="38"/>
      <c r="O35" s="490">
        <f>(K35+L35+M35+N35)*$O$5</f>
        <v>0</v>
      </c>
      <c r="P35" s="38"/>
      <c r="Q35" s="38"/>
      <c r="R35" s="203">
        <f t="shared" si="1"/>
        <v>0</v>
      </c>
      <c r="S35" s="38"/>
      <c r="T35" s="38"/>
      <c r="U35" s="38"/>
      <c r="V35" s="362">
        <f t="shared" si="2"/>
        <v>0</v>
      </c>
      <c r="W35" s="38"/>
      <c r="X35" s="38"/>
      <c r="Y35" s="38"/>
      <c r="Z35" s="170">
        <f t="shared" si="0"/>
        <v>0</v>
      </c>
      <c r="AA35" s="173">
        <f t="shared" si="3"/>
        <v>0</v>
      </c>
      <c r="AB35" s="428">
        <f>(D35+E35)-AA35</f>
        <v>0</v>
      </c>
    </row>
    <row r="36" spans="1:28" s="34" customFormat="1" ht="18" customHeight="1" x14ac:dyDescent="0.25">
      <c r="A36" s="229"/>
      <c r="B36" s="64" t="s">
        <v>20</v>
      </c>
      <c r="C36" s="12"/>
      <c r="D36" s="52"/>
      <c r="E36" s="52"/>
      <c r="F36" s="483"/>
      <c r="G36" s="144"/>
      <c r="H36" s="38"/>
      <c r="I36" s="38"/>
      <c r="J36" s="490">
        <f>(F36+G36+H36+I36)*$J$5</f>
        <v>0</v>
      </c>
      <c r="K36" s="483"/>
      <c r="L36" s="144"/>
      <c r="M36" s="38"/>
      <c r="N36" s="38"/>
      <c r="O36" s="490">
        <f>(K36+L36+M36+N36)*$O$5</f>
        <v>0</v>
      </c>
      <c r="P36" s="38"/>
      <c r="Q36" s="38"/>
      <c r="R36" s="203">
        <f t="shared" si="1"/>
        <v>0</v>
      </c>
      <c r="S36" s="38"/>
      <c r="T36" s="38"/>
      <c r="U36" s="38"/>
      <c r="V36" s="362">
        <f t="shared" si="2"/>
        <v>0</v>
      </c>
      <c r="W36" s="38"/>
      <c r="X36" s="38"/>
      <c r="Y36" s="38"/>
      <c r="Z36" s="170">
        <f t="shared" si="0"/>
        <v>0</v>
      </c>
      <c r="AA36" s="173">
        <f t="shared" si="3"/>
        <v>0</v>
      </c>
      <c r="AB36" s="428">
        <f>(D36+E36)-AA36</f>
        <v>0</v>
      </c>
    </row>
    <row r="37" spans="1:28" s="34" customFormat="1" ht="18" customHeight="1" x14ac:dyDescent="0.25">
      <c r="A37" s="230">
        <v>27</v>
      </c>
      <c r="B37" s="19" t="s">
        <v>21</v>
      </c>
      <c r="C37" s="20" t="s">
        <v>12</v>
      </c>
      <c r="D37" s="20"/>
      <c r="E37" s="20"/>
      <c r="F37" s="483"/>
      <c r="G37" s="144"/>
      <c r="H37" s="38"/>
      <c r="I37" s="38"/>
      <c r="J37" s="490">
        <f>(F37+G37+H37+I37)*$J$5</f>
        <v>0</v>
      </c>
      <c r="K37" s="483"/>
      <c r="L37" s="144"/>
      <c r="M37" s="38"/>
      <c r="N37" s="38"/>
      <c r="O37" s="490">
        <f>(K37+L37+M37+N37)*$O$5</f>
        <v>0</v>
      </c>
      <c r="P37" s="38"/>
      <c r="Q37" s="38"/>
      <c r="R37" s="203">
        <f t="shared" si="1"/>
        <v>0</v>
      </c>
      <c r="S37" s="38"/>
      <c r="T37" s="38"/>
      <c r="U37" s="38"/>
      <c r="V37" s="362">
        <f t="shared" si="2"/>
        <v>0</v>
      </c>
      <c r="W37" s="38"/>
      <c r="X37" s="38"/>
      <c r="Y37" s="38"/>
      <c r="Z37" s="170">
        <f t="shared" si="0"/>
        <v>0</v>
      </c>
      <c r="AA37" s="173">
        <f t="shared" si="3"/>
        <v>0</v>
      </c>
      <c r="AB37" s="428">
        <f>(D37+E37)-AA37</f>
        <v>0</v>
      </c>
    </row>
    <row r="38" spans="1:28" s="34" customFormat="1" ht="18" customHeight="1" x14ac:dyDescent="0.25">
      <c r="A38" s="230">
        <v>28</v>
      </c>
      <c r="B38" s="19" t="s">
        <v>22</v>
      </c>
      <c r="C38" s="20" t="s">
        <v>12</v>
      </c>
      <c r="D38" s="20"/>
      <c r="E38" s="20"/>
      <c r="F38" s="483"/>
      <c r="G38" s="144"/>
      <c r="H38" s="38"/>
      <c r="I38" s="38"/>
      <c r="J38" s="490">
        <f>(F38+G38+H38+I38)*$J$5</f>
        <v>0</v>
      </c>
      <c r="K38" s="483"/>
      <c r="L38" s="144"/>
      <c r="M38" s="38"/>
      <c r="N38" s="38"/>
      <c r="O38" s="490">
        <f>(K38+L38+M38+N38)*$O$5</f>
        <v>0</v>
      </c>
      <c r="P38" s="38"/>
      <c r="Q38" s="38"/>
      <c r="R38" s="203">
        <f t="shared" si="1"/>
        <v>0</v>
      </c>
      <c r="S38" s="38"/>
      <c r="T38" s="38"/>
      <c r="U38" s="38"/>
      <c r="V38" s="362">
        <f t="shared" si="2"/>
        <v>0</v>
      </c>
      <c r="W38" s="38"/>
      <c r="X38" s="38"/>
      <c r="Y38" s="38"/>
      <c r="Z38" s="170">
        <f t="shared" si="0"/>
        <v>0</v>
      </c>
      <c r="AA38" s="173">
        <f t="shared" si="3"/>
        <v>0</v>
      </c>
      <c r="AB38" s="428">
        <f>(D38+E38)-AA38</f>
        <v>0</v>
      </c>
    </row>
    <row r="39" spans="1:28" s="34" customFormat="1" ht="18" customHeight="1" x14ac:dyDescent="0.25">
      <c r="A39" s="230">
        <v>29</v>
      </c>
      <c r="B39" s="31" t="s">
        <v>209</v>
      </c>
      <c r="C39" s="20" t="s">
        <v>12</v>
      </c>
      <c r="D39" s="20"/>
      <c r="E39" s="20"/>
      <c r="F39" s="483"/>
      <c r="G39" s="144"/>
      <c r="H39" s="38"/>
      <c r="I39" s="38"/>
      <c r="J39" s="490">
        <f>(F39+G39+H39+I39)*$J$5</f>
        <v>0</v>
      </c>
      <c r="K39" s="483"/>
      <c r="L39" s="144"/>
      <c r="M39" s="38"/>
      <c r="N39" s="38"/>
      <c r="O39" s="490">
        <f>(K39+L39+M39+N39)*$O$5</f>
        <v>0</v>
      </c>
      <c r="P39" s="38"/>
      <c r="Q39" s="38"/>
      <c r="R39" s="203">
        <f t="shared" ref="R39:R70" si="4">(P39+Q39)*$R$5</f>
        <v>0</v>
      </c>
      <c r="S39" s="38"/>
      <c r="T39" s="38"/>
      <c r="U39" s="38"/>
      <c r="V39" s="362">
        <f t="shared" si="2"/>
        <v>0</v>
      </c>
      <c r="W39" s="38"/>
      <c r="X39" s="38"/>
      <c r="Y39" s="38"/>
      <c r="Z39" s="170">
        <f t="shared" ref="Z39:Z70" si="5">(W39+X39+Y39)*$Z$5</f>
        <v>0</v>
      </c>
      <c r="AA39" s="173">
        <f t="shared" si="3"/>
        <v>0</v>
      </c>
      <c r="AB39" s="428">
        <f>(D39+E39)-AA39</f>
        <v>0</v>
      </c>
    </row>
    <row r="40" spans="1:28" s="34" customFormat="1" ht="18" customHeight="1" x14ac:dyDescent="0.25">
      <c r="A40" s="229"/>
      <c r="B40" s="64" t="s">
        <v>23</v>
      </c>
      <c r="C40" s="12"/>
      <c r="D40" s="52"/>
      <c r="E40" s="52"/>
      <c r="F40" s="485"/>
      <c r="G40" s="146"/>
      <c r="H40" s="147"/>
      <c r="I40" s="147"/>
      <c r="J40" s="490">
        <f>(F40+G40+H40+I40)*$J$5</f>
        <v>0</v>
      </c>
      <c r="K40" s="485"/>
      <c r="L40" s="146"/>
      <c r="M40" s="147"/>
      <c r="N40" s="147"/>
      <c r="O40" s="490">
        <f>(K40+L40+M40+N40)*$O$5</f>
        <v>0</v>
      </c>
      <c r="P40" s="147"/>
      <c r="Q40" s="147"/>
      <c r="R40" s="203">
        <f t="shared" si="4"/>
        <v>0</v>
      </c>
      <c r="S40" s="147"/>
      <c r="T40" s="147"/>
      <c r="U40" s="147"/>
      <c r="V40" s="362">
        <f t="shared" si="2"/>
        <v>0</v>
      </c>
      <c r="W40" s="147"/>
      <c r="X40" s="147"/>
      <c r="Y40" s="147"/>
      <c r="Z40" s="170">
        <f t="shared" si="5"/>
        <v>0</v>
      </c>
      <c r="AA40" s="173">
        <f t="shared" si="3"/>
        <v>0</v>
      </c>
      <c r="AB40" s="428">
        <f>(D40+E40)-AA40</f>
        <v>0</v>
      </c>
    </row>
    <row r="41" spans="1:28" s="34" customFormat="1" ht="18" customHeight="1" x14ac:dyDescent="0.25">
      <c r="A41" s="230">
        <v>30</v>
      </c>
      <c r="B41" s="16" t="s">
        <v>24</v>
      </c>
      <c r="C41" s="17" t="s">
        <v>12</v>
      </c>
      <c r="D41" s="20"/>
      <c r="E41" s="20"/>
      <c r="F41" s="483"/>
      <c r="G41" s="144"/>
      <c r="H41" s="38"/>
      <c r="I41" s="38"/>
      <c r="J41" s="490">
        <f>(F41+G41+H41+I41)*$J$5</f>
        <v>0</v>
      </c>
      <c r="K41" s="483"/>
      <c r="L41" s="144"/>
      <c r="M41" s="38"/>
      <c r="N41" s="38"/>
      <c r="O41" s="490">
        <f>(K41+L41+M41+N41)*$O$5</f>
        <v>0</v>
      </c>
      <c r="P41" s="38"/>
      <c r="Q41" s="38"/>
      <c r="R41" s="203">
        <f t="shared" si="4"/>
        <v>0</v>
      </c>
      <c r="S41" s="38"/>
      <c r="T41" s="38"/>
      <c r="U41" s="38"/>
      <c r="V41" s="362">
        <f t="shared" si="2"/>
        <v>0</v>
      </c>
      <c r="W41" s="38"/>
      <c r="X41" s="38"/>
      <c r="Y41" s="38"/>
      <c r="Z41" s="170">
        <f t="shared" si="5"/>
        <v>0</v>
      </c>
      <c r="AA41" s="173">
        <f t="shared" si="3"/>
        <v>0</v>
      </c>
      <c r="AB41" s="428">
        <f>(D41+E41)-AA41</f>
        <v>0</v>
      </c>
    </row>
    <row r="42" spans="1:28" s="34" customFormat="1" ht="18" customHeight="1" x14ac:dyDescent="0.25">
      <c r="A42" s="230">
        <v>31</v>
      </c>
      <c r="B42" s="19" t="s">
        <v>25</v>
      </c>
      <c r="C42" s="20" t="s">
        <v>12</v>
      </c>
      <c r="D42" s="20"/>
      <c r="E42" s="20"/>
      <c r="F42" s="483"/>
      <c r="G42" s="144"/>
      <c r="H42" s="38"/>
      <c r="I42" s="38"/>
      <c r="J42" s="490">
        <f>(F42+G42+H42+I42)*$J$5</f>
        <v>0</v>
      </c>
      <c r="K42" s="483"/>
      <c r="L42" s="144"/>
      <c r="M42" s="38"/>
      <c r="N42" s="38"/>
      <c r="O42" s="490">
        <f>(K42+L42+M42+N42)*$O$5</f>
        <v>0</v>
      </c>
      <c r="P42" s="38"/>
      <c r="Q42" s="38"/>
      <c r="R42" s="203">
        <f t="shared" si="4"/>
        <v>0</v>
      </c>
      <c r="S42" s="38"/>
      <c r="T42" s="38"/>
      <c r="U42" s="38"/>
      <c r="V42" s="362">
        <f t="shared" si="2"/>
        <v>0</v>
      </c>
      <c r="W42" s="38"/>
      <c r="X42" s="38"/>
      <c r="Y42" s="38"/>
      <c r="Z42" s="170">
        <f t="shared" si="5"/>
        <v>0</v>
      </c>
      <c r="AA42" s="173">
        <f t="shared" si="3"/>
        <v>0</v>
      </c>
      <c r="AB42" s="428">
        <f>(D42+E42)-AA42</f>
        <v>0</v>
      </c>
    </row>
    <row r="43" spans="1:28" s="34" customFormat="1" ht="18" customHeight="1" x14ac:dyDescent="0.25">
      <c r="A43" s="230">
        <v>32</v>
      </c>
      <c r="B43" s="19" t="s">
        <v>26</v>
      </c>
      <c r="C43" s="20" t="s">
        <v>12</v>
      </c>
      <c r="D43" s="20"/>
      <c r="E43" s="20"/>
      <c r="F43" s="483"/>
      <c r="G43" s="144"/>
      <c r="H43" s="38"/>
      <c r="I43" s="38"/>
      <c r="J43" s="490">
        <f>(F43+G43+H43+I43)*$J$5</f>
        <v>0</v>
      </c>
      <c r="K43" s="483"/>
      <c r="L43" s="144"/>
      <c r="M43" s="38"/>
      <c r="N43" s="38"/>
      <c r="O43" s="490">
        <f>(K43+L43+M43+N43)*$O$5</f>
        <v>0</v>
      </c>
      <c r="P43" s="38"/>
      <c r="Q43" s="38"/>
      <c r="R43" s="203">
        <f t="shared" si="4"/>
        <v>0</v>
      </c>
      <c r="S43" s="38"/>
      <c r="T43" s="38"/>
      <c r="U43" s="38"/>
      <c r="V43" s="362">
        <f t="shared" si="2"/>
        <v>0</v>
      </c>
      <c r="W43" s="38"/>
      <c r="X43" s="38"/>
      <c r="Y43" s="38"/>
      <c r="Z43" s="170">
        <f t="shared" si="5"/>
        <v>0</v>
      </c>
      <c r="AA43" s="173">
        <f t="shared" si="3"/>
        <v>0</v>
      </c>
      <c r="AB43" s="428">
        <f>(D43+E43)-AA43</f>
        <v>0</v>
      </c>
    </row>
    <row r="44" spans="1:28" s="34" customFormat="1" ht="14.25" customHeight="1" x14ac:dyDescent="0.25">
      <c r="A44" s="230">
        <v>33</v>
      </c>
      <c r="B44" s="19" t="s">
        <v>27</v>
      </c>
      <c r="C44" s="20" t="s">
        <v>12</v>
      </c>
      <c r="D44" s="20"/>
      <c r="E44" s="20"/>
      <c r="F44" s="483"/>
      <c r="G44" s="144"/>
      <c r="H44" s="38"/>
      <c r="I44" s="38"/>
      <c r="J44" s="490">
        <f>(F44+G44+H44+I44)*$J$5</f>
        <v>0</v>
      </c>
      <c r="K44" s="483"/>
      <c r="L44" s="144"/>
      <c r="M44" s="38"/>
      <c r="N44" s="38"/>
      <c r="O44" s="490">
        <f>(K44+L44+M44+N44)*$O$5</f>
        <v>0</v>
      </c>
      <c r="P44" s="38"/>
      <c r="Q44" s="38"/>
      <c r="R44" s="203">
        <f t="shared" si="4"/>
        <v>0</v>
      </c>
      <c r="S44" s="38">
        <v>3.7499999999999999E-2</v>
      </c>
      <c r="T44" s="38"/>
      <c r="U44" s="38"/>
      <c r="V44" s="362">
        <f t="shared" si="2"/>
        <v>0</v>
      </c>
      <c r="W44" s="38"/>
      <c r="X44" s="38"/>
      <c r="Y44" s="38"/>
      <c r="Z44" s="170">
        <f t="shared" si="5"/>
        <v>0</v>
      </c>
      <c r="AA44" s="173">
        <f t="shared" si="3"/>
        <v>0</v>
      </c>
      <c r="AB44" s="428">
        <f>(D44+E44)-AA44</f>
        <v>0</v>
      </c>
    </row>
    <row r="45" spans="1:28" s="34" customFormat="1" ht="18" customHeight="1" x14ac:dyDescent="0.25">
      <c r="A45" s="230">
        <v>34</v>
      </c>
      <c r="B45" s="16" t="s">
        <v>28</v>
      </c>
      <c r="C45" s="17" t="s">
        <v>12</v>
      </c>
      <c r="D45" s="20"/>
      <c r="E45" s="20"/>
      <c r="F45" s="483"/>
      <c r="G45" s="144"/>
      <c r="H45" s="38"/>
      <c r="I45" s="38"/>
      <c r="J45" s="490">
        <f>(F45+G45+H45+I45)*$J$5</f>
        <v>0</v>
      </c>
      <c r="K45" s="483"/>
      <c r="L45" s="144"/>
      <c r="M45" s="38"/>
      <c r="N45" s="38"/>
      <c r="O45" s="490">
        <f>(K45+L45+M45+N45)*$O$5</f>
        <v>0</v>
      </c>
      <c r="P45" s="38"/>
      <c r="Q45" s="38"/>
      <c r="R45" s="203">
        <f t="shared" si="4"/>
        <v>0</v>
      </c>
      <c r="S45" s="38"/>
      <c r="T45" s="38"/>
      <c r="U45" s="38"/>
      <c r="V45" s="362">
        <f t="shared" si="2"/>
        <v>0</v>
      </c>
      <c r="W45" s="38"/>
      <c r="X45" s="38"/>
      <c r="Y45" s="38"/>
      <c r="Z45" s="170">
        <f t="shared" si="5"/>
        <v>0</v>
      </c>
      <c r="AA45" s="173">
        <f t="shared" si="3"/>
        <v>0</v>
      </c>
      <c r="AB45" s="428">
        <f>(D45+E45)-AA45</f>
        <v>0</v>
      </c>
    </row>
    <row r="46" spans="1:28" s="34" customFormat="1" ht="18" customHeight="1" x14ac:dyDescent="0.25">
      <c r="A46" s="230">
        <v>35</v>
      </c>
      <c r="B46" s="16" t="s">
        <v>29</v>
      </c>
      <c r="C46" s="17" t="s">
        <v>12</v>
      </c>
      <c r="D46" s="20"/>
      <c r="E46" s="20"/>
      <c r="F46" s="483"/>
      <c r="G46" s="144"/>
      <c r="H46" s="38"/>
      <c r="I46" s="38"/>
      <c r="J46" s="490">
        <f>(F46+G46+H46+I46)*$J$5</f>
        <v>0</v>
      </c>
      <c r="K46" s="483"/>
      <c r="L46" s="144"/>
      <c r="M46" s="38"/>
      <c r="N46" s="38"/>
      <c r="O46" s="490">
        <f>(K46+L46+M46+N46)*$O$5</f>
        <v>0</v>
      </c>
      <c r="P46" s="38"/>
      <c r="Q46" s="38"/>
      <c r="R46" s="203">
        <f t="shared" si="4"/>
        <v>0</v>
      </c>
      <c r="S46" s="38"/>
      <c r="T46" s="38"/>
      <c r="U46" s="38"/>
      <c r="V46" s="362">
        <f t="shared" si="2"/>
        <v>0</v>
      </c>
      <c r="W46" s="38"/>
      <c r="X46" s="38"/>
      <c r="Y46" s="38"/>
      <c r="Z46" s="170">
        <f t="shared" si="5"/>
        <v>0</v>
      </c>
      <c r="AA46" s="173">
        <f t="shared" si="3"/>
        <v>0</v>
      </c>
      <c r="AB46" s="428">
        <f>(D46+E46)-AA46</f>
        <v>0</v>
      </c>
    </row>
    <row r="47" spans="1:28" s="34" customFormat="1" ht="18" customHeight="1" x14ac:dyDescent="0.25">
      <c r="A47" s="230">
        <v>36</v>
      </c>
      <c r="B47" s="16" t="s">
        <v>30</v>
      </c>
      <c r="C47" s="17" t="s">
        <v>12</v>
      </c>
      <c r="D47" s="20"/>
      <c r="E47" s="20"/>
      <c r="F47" s="483"/>
      <c r="G47" s="144"/>
      <c r="H47" s="38"/>
      <c r="I47" s="38"/>
      <c r="J47" s="490">
        <f>(F47+G47+H47+I47)*$J$5</f>
        <v>0</v>
      </c>
      <c r="K47" s="483"/>
      <c r="L47" s="144"/>
      <c r="M47" s="38"/>
      <c r="N47" s="38"/>
      <c r="O47" s="490">
        <f>(K47+L47+M47+N47)*$O$5</f>
        <v>0</v>
      </c>
      <c r="P47" s="38"/>
      <c r="Q47" s="38"/>
      <c r="R47" s="203">
        <f t="shared" si="4"/>
        <v>0</v>
      </c>
      <c r="S47" s="38"/>
      <c r="T47" s="38"/>
      <c r="U47" s="38"/>
      <c r="V47" s="362">
        <f t="shared" si="2"/>
        <v>0</v>
      </c>
      <c r="W47" s="38"/>
      <c r="X47" s="38"/>
      <c r="Y47" s="38"/>
      <c r="Z47" s="170">
        <f t="shared" si="5"/>
        <v>0</v>
      </c>
      <c r="AA47" s="173">
        <f t="shared" si="3"/>
        <v>0</v>
      </c>
      <c r="AB47" s="428">
        <f>(D47+E47)-AA47</f>
        <v>0</v>
      </c>
    </row>
    <row r="48" spans="1:28" s="34" customFormat="1" ht="18" customHeight="1" x14ac:dyDescent="0.25">
      <c r="A48" s="230">
        <v>37</v>
      </c>
      <c r="B48" s="16" t="s">
        <v>31</v>
      </c>
      <c r="C48" s="17" t="s">
        <v>12</v>
      </c>
      <c r="D48" s="20"/>
      <c r="E48" s="20"/>
      <c r="F48" s="483"/>
      <c r="G48" s="144"/>
      <c r="H48" s="38"/>
      <c r="I48" s="38"/>
      <c r="J48" s="490">
        <f>(F48+G48+H48+I48)*$J$5</f>
        <v>0</v>
      </c>
      <c r="K48" s="483"/>
      <c r="L48" s="144"/>
      <c r="M48" s="38"/>
      <c r="N48" s="38"/>
      <c r="O48" s="490">
        <f>(K48+L48+M48+N48)*$O$5</f>
        <v>0</v>
      </c>
      <c r="P48" s="38"/>
      <c r="Q48" s="38"/>
      <c r="R48" s="203">
        <f t="shared" si="4"/>
        <v>0</v>
      </c>
      <c r="S48" s="38"/>
      <c r="T48" s="38"/>
      <c r="U48" s="38"/>
      <c r="V48" s="362">
        <f t="shared" si="2"/>
        <v>0</v>
      </c>
      <c r="W48" s="170">
        <v>5.0000000000000001E-3</v>
      </c>
      <c r="X48" s="38"/>
      <c r="Y48" s="38"/>
      <c r="Z48" s="170">
        <f t="shared" si="5"/>
        <v>5.0000000000000001E-3</v>
      </c>
      <c r="AA48" s="173">
        <f t="shared" si="3"/>
        <v>5.0000000000000001E-3</v>
      </c>
      <c r="AB48" s="428">
        <f>(D48+E48)-AA48</f>
        <v>-5.0000000000000001E-3</v>
      </c>
    </row>
    <row r="49" spans="1:28" s="34" customFormat="1" ht="18" customHeight="1" x14ac:dyDescent="0.25">
      <c r="A49" s="230">
        <v>38</v>
      </c>
      <c r="B49" s="16" t="s">
        <v>32</v>
      </c>
      <c r="C49" s="17" t="s">
        <v>12</v>
      </c>
      <c r="D49" s="20"/>
      <c r="E49" s="20"/>
      <c r="F49" s="483"/>
      <c r="G49" s="144"/>
      <c r="H49" s="38"/>
      <c r="I49" s="38"/>
      <c r="J49" s="490">
        <f>(F49+G49+H49+I49)*$J$5</f>
        <v>0</v>
      </c>
      <c r="K49" s="483"/>
      <c r="L49" s="144"/>
      <c r="M49" s="38"/>
      <c r="N49" s="38"/>
      <c r="O49" s="490">
        <f>(K49+L49+M49+N49)*$O$5</f>
        <v>0</v>
      </c>
      <c r="P49" s="38"/>
      <c r="Q49" s="38"/>
      <c r="R49" s="203">
        <f t="shared" si="4"/>
        <v>0</v>
      </c>
      <c r="S49" s="38"/>
      <c r="T49" s="38"/>
      <c r="U49" s="38"/>
      <c r="V49" s="362">
        <f t="shared" si="2"/>
        <v>0</v>
      </c>
      <c r="W49" s="38"/>
      <c r="X49" s="38"/>
      <c r="Y49" s="38"/>
      <c r="Z49" s="170">
        <f t="shared" si="5"/>
        <v>0</v>
      </c>
      <c r="AA49" s="173">
        <f t="shared" si="3"/>
        <v>0</v>
      </c>
      <c r="AB49" s="428">
        <f>(D49+E49)-AA49</f>
        <v>0</v>
      </c>
    </row>
    <row r="50" spans="1:28" s="34" customFormat="1" ht="15.75" customHeight="1" x14ac:dyDescent="0.25">
      <c r="A50" s="230">
        <v>39</v>
      </c>
      <c r="B50" s="16" t="s">
        <v>33</v>
      </c>
      <c r="C50" s="17" t="s">
        <v>12</v>
      </c>
      <c r="D50" s="20"/>
      <c r="E50" s="20"/>
      <c r="F50" s="483"/>
      <c r="G50" s="144"/>
      <c r="H50" s="38"/>
      <c r="I50" s="38"/>
      <c r="J50" s="490">
        <f>(F50+G50+H50+I50)*$J$5</f>
        <v>0</v>
      </c>
      <c r="K50" s="483"/>
      <c r="L50" s="144"/>
      <c r="M50" s="38"/>
      <c r="N50" s="38"/>
      <c r="O50" s="490">
        <f>(K50+L50+M50+N50)*$O$5</f>
        <v>0</v>
      </c>
      <c r="P50" s="38"/>
      <c r="Q50" s="38"/>
      <c r="R50" s="203">
        <f t="shared" si="4"/>
        <v>0</v>
      </c>
      <c r="S50" s="38"/>
      <c r="T50" s="38"/>
      <c r="U50" s="38"/>
      <c r="V50" s="362">
        <f t="shared" si="2"/>
        <v>0</v>
      </c>
      <c r="W50" s="38"/>
      <c r="X50" s="38"/>
      <c r="Y50" s="38"/>
      <c r="Z50" s="170">
        <f t="shared" si="5"/>
        <v>0</v>
      </c>
      <c r="AA50" s="173">
        <f t="shared" si="3"/>
        <v>0</v>
      </c>
      <c r="AB50" s="428">
        <f>(D50+E50)-AA50</f>
        <v>0</v>
      </c>
    </row>
    <row r="51" spans="1:28" s="34" customFormat="1" ht="18" customHeight="1" x14ac:dyDescent="0.25">
      <c r="A51" s="230">
        <v>40</v>
      </c>
      <c r="B51" s="16" t="s">
        <v>34</v>
      </c>
      <c r="C51" s="17" t="s">
        <v>12</v>
      </c>
      <c r="D51" s="20"/>
      <c r="E51" s="20"/>
      <c r="F51" s="483"/>
      <c r="G51" s="405">
        <v>1.4500000000000001E-2</v>
      </c>
      <c r="H51" s="38"/>
      <c r="I51" s="38"/>
      <c r="J51" s="490">
        <f>(F51+G51+H51+I51)*$J$5</f>
        <v>1.4500000000000001E-2</v>
      </c>
      <c r="K51" s="483"/>
      <c r="L51" s="405">
        <v>0.01</v>
      </c>
      <c r="M51" s="38"/>
      <c r="N51" s="38"/>
      <c r="O51" s="490">
        <f>(K51+L51+M51+N51)*$O$5</f>
        <v>0.01</v>
      </c>
      <c r="P51" s="38"/>
      <c r="Q51" s="38"/>
      <c r="R51" s="203">
        <f t="shared" si="4"/>
        <v>0</v>
      </c>
      <c r="S51" s="38"/>
      <c r="T51" s="38"/>
      <c r="U51" s="38"/>
      <c r="V51" s="362">
        <f t="shared" si="2"/>
        <v>0</v>
      </c>
      <c r="W51" s="38"/>
      <c r="X51" s="38"/>
      <c r="Y51" s="38"/>
      <c r="Z51" s="170">
        <f t="shared" si="5"/>
        <v>0</v>
      </c>
      <c r="AA51" s="173">
        <f t="shared" si="3"/>
        <v>2.4500000000000001E-2</v>
      </c>
      <c r="AB51" s="428">
        <f>(D51+E51)-AA51</f>
        <v>-2.4500000000000001E-2</v>
      </c>
    </row>
    <row r="52" spans="1:28" s="376" customFormat="1" ht="18" customHeight="1" x14ac:dyDescent="0.25">
      <c r="A52" s="377">
        <v>41</v>
      </c>
      <c r="B52" s="374" t="s">
        <v>35</v>
      </c>
      <c r="C52" s="375" t="s">
        <v>12</v>
      </c>
      <c r="D52" s="20"/>
      <c r="E52" s="20"/>
      <c r="F52" s="483"/>
      <c r="G52" s="405">
        <v>0.01</v>
      </c>
      <c r="H52" s="38"/>
      <c r="I52" s="38"/>
      <c r="J52" s="490">
        <f>(F52+G52+H52+I52)*$J$5</f>
        <v>0.01</v>
      </c>
      <c r="K52" s="483"/>
      <c r="L52" s="405">
        <v>0.13500000000000001</v>
      </c>
      <c r="M52" s="38"/>
      <c r="N52" s="38"/>
      <c r="O52" s="490">
        <f>(K52+L52+M52+N52)*$O$5</f>
        <v>0.13500000000000001</v>
      </c>
      <c r="P52" s="38"/>
      <c r="Q52" s="38"/>
      <c r="R52" s="203">
        <f t="shared" si="4"/>
        <v>0</v>
      </c>
      <c r="S52" s="38"/>
      <c r="T52" s="38"/>
      <c r="U52" s="38" t="s">
        <v>225</v>
      </c>
      <c r="V52" s="362">
        <f>(S52+T52)*$V$5</f>
        <v>0</v>
      </c>
      <c r="W52" s="38"/>
      <c r="X52" s="38"/>
      <c r="Y52" s="38"/>
      <c r="Z52" s="170">
        <f t="shared" si="5"/>
        <v>0</v>
      </c>
      <c r="AA52" s="173">
        <f t="shared" si="3"/>
        <v>0.14500000000000002</v>
      </c>
      <c r="AB52" s="428">
        <f>(D52+E52)-AA52</f>
        <v>-0.14500000000000002</v>
      </c>
    </row>
    <row r="53" spans="1:28" s="34" customFormat="1" ht="18" customHeight="1" x14ac:dyDescent="0.25">
      <c r="A53" s="230">
        <v>42</v>
      </c>
      <c r="B53" s="19" t="s">
        <v>170</v>
      </c>
      <c r="C53" s="20" t="s">
        <v>12</v>
      </c>
      <c r="D53" s="20"/>
      <c r="E53" s="20"/>
      <c r="F53" s="483"/>
      <c r="G53" s="144"/>
      <c r="H53" s="38"/>
      <c r="I53" s="38"/>
      <c r="J53" s="490">
        <f>(F53+G53+H53+I53)*$J$5</f>
        <v>0</v>
      </c>
      <c r="K53" s="483"/>
      <c r="L53" s="144"/>
      <c r="M53" s="38"/>
      <c r="N53" s="38"/>
      <c r="O53" s="490">
        <f>(K53+L53+M53+N53)*$O$5</f>
        <v>0</v>
      </c>
      <c r="P53" s="38"/>
      <c r="Q53" s="38"/>
      <c r="R53" s="203">
        <f t="shared" si="4"/>
        <v>0</v>
      </c>
      <c r="S53" s="38"/>
      <c r="T53" s="38"/>
      <c r="U53" s="38"/>
      <c r="V53" s="362">
        <f t="shared" si="2"/>
        <v>0</v>
      </c>
      <c r="W53" s="38"/>
      <c r="X53" s="38"/>
      <c r="Y53" s="38"/>
      <c r="Z53" s="170">
        <f t="shared" si="5"/>
        <v>0</v>
      </c>
      <c r="AA53" s="173">
        <f t="shared" si="3"/>
        <v>0</v>
      </c>
      <c r="AB53" s="428">
        <f>(D53+E53)-AA53</f>
        <v>0</v>
      </c>
    </row>
    <row r="54" spans="1:28" s="34" customFormat="1" ht="17.25" customHeight="1" x14ac:dyDescent="0.25">
      <c r="A54" s="230">
        <v>43</v>
      </c>
      <c r="B54" s="19" t="s">
        <v>171</v>
      </c>
      <c r="C54" s="20" t="s">
        <v>12</v>
      </c>
      <c r="D54" s="20"/>
      <c r="E54" s="20"/>
      <c r="F54" s="483"/>
      <c r="G54" s="144"/>
      <c r="H54" s="38"/>
      <c r="I54" s="38"/>
      <c r="J54" s="490">
        <f>(F54+G54+H54+I54)*$J$5</f>
        <v>0</v>
      </c>
      <c r="K54" s="483"/>
      <c r="L54" s="144"/>
      <c r="M54" s="38"/>
      <c r="N54" s="38"/>
      <c r="O54" s="490">
        <f>(K54+L54+M54+N54)*$O$5</f>
        <v>0</v>
      </c>
      <c r="P54" s="38"/>
      <c r="Q54" s="38"/>
      <c r="R54" s="203">
        <f t="shared" si="4"/>
        <v>0</v>
      </c>
      <c r="S54" s="38"/>
      <c r="T54" s="38"/>
      <c r="U54" s="38"/>
      <c r="V54" s="362">
        <f t="shared" si="2"/>
        <v>0</v>
      </c>
      <c r="W54" s="38"/>
      <c r="X54" s="38"/>
      <c r="Y54" s="38"/>
      <c r="Z54" s="170">
        <f t="shared" si="5"/>
        <v>0</v>
      </c>
      <c r="AA54" s="173">
        <f t="shared" si="3"/>
        <v>0</v>
      </c>
      <c r="AB54" s="428">
        <f>(D54+E54)-AA54</f>
        <v>0</v>
      </c>
    </row>
    <row r="55" spans="1:28" s="34" customFormat="1" ht="18" customHeight="1" x14ac:dyDescent="0.25">
      <c r="A55" s="230">
        <v>44</v>
      </c>
      <c r="B55" s="16" t="s">
        <v>36</v>
      </c>
      <c r="C55" s="17" t="s">
        <v>12</v>
      </c>
      <c r="D55" s="20"/>
      <c r="E55" s="20"/>
      <c r="F55" s="483"/>
      <c r="G55" s="144"/>
      <c r="H55" s="38"/>
      <c r="I55" s="38"/>
      <c r="J55" s="490">
        <f>(F55+G55+H55+I55)*$J$5</f>
        <v>0</v>
      </c>
      <c r="K55" s="483"/>
      <c r="L55" s="144"/>
      <c r="M55" s="38"/>
      <c r="N55" s="38"/>
      <c r="O55" s="490">
        <f>(K55+L55+M55+N55)*$O$5</f>
        <v>0</v>
      </c>
      <c r="P55" s="38"/>
      <c r="Q55" s="38"/>
      <c r="R55" s="203">
        <f t="shared" si="4"/>
        <v>0</v>
      </c>
      <c r="S55" s="38"/>
      <c r="T55" s="38"/>
      <c r="U55" s="38"/>
      <c r="V55" s="362">
        <f t="shared" si="2"/>
        <v>0</v>
      </c>
      <c r="W55" s="38"/>
      <c r="X55" s="38"/>
      <c r="Y55" s="38"/>
      <c r="Z55" s="170">
        <f t="shared" si="5"/>
        <v>0</v>
      </c>
      <c r="AA55" s="173">
        <f t="shared" si="3"/>
        <v>0</v>
      </c>
      <c r="AB55" s="428">
        <f>(D55+E55)-AA55</f>
        <v>0</v>
      </c>
    </row>
    <row r="56" spans="1:28" s="34" customFormat="1" ht="15.75" customHeight="1" x14ac:dyDescent="0.25">
      <c r="A56" s="230">
        <v>45</v>
      </c>
      <c r="B56" s="16" t="s">
        <v>37</v>
      </c>
      <c r="C56" s="17" t="s">
        <v>12</v>
      </c>
      <c r="D56" s="20"/>
      <c r="E56" s="20"/>
      <c r="F56" s="483"/>
      <c r="G56" s="405">
        <v>8.0000000000000004E-4</v>
      </c>
      <c r="H56" s="404">
        <v>0.01</v>
      </c>
      <c r="I56" s="38"/>
      <c r="J56" s="490">
        <f>(F56+G56+H56+I56)*$J$5</f>
        <v>1.0800000000000001E-2</v>
      </c>
      <c r="K56" s="483"/>
      <c r="L56" s="405">
        <v>5.0000000000000001E-4</v>
      </c>
      <c r="M56" s="404">
        <v>0.01</v>
      </c>
      <c r="N56" s="38"/>
      <c r="O56" s="490">
        <f>(K56+L56+M56+N56)*$O$5</f>
        <v>1.0500000000000001E-2</v>
      </c>
      <c r="P56" s="38"/>
      <c r="Q56" s="203">
        <v>0.01</v>
      </c>
      <c r="R56" s="203">
        <f t="shared" si="4"/>
        <v>0.01</v>
      </c>
      <c r="S56" s="38"/>
      <c r="T56" s="169">
        <v>0.01</v>
      </c>
      <c r="U56" s="38"/>
      <c r="V56" s="362">
        <f t="shared" si="2"/>
        <v>0</v>
      </c>
      <c r="W56" s="38"/>
      <c r="X56" s="170">
        <v>6.0000000000000001E-3</v>
      </c>
      <c r="Y56" s="38"/>
      <c r="Z56" s="170">
        <f t="shared" si="5"/>
        <v>6.0000000000000001E-3</v>
      </c>
      <c r="AA56" s="173">
        <f t="shared" si="3"/>
        <v>3.73E-2</v>
      </c>
      <c r="AB56" s="428">
        <f>(D56+E56)-AA56</f>
        <v>-3.73E-2</v>
      </c>
    </row>
    <row r="57" spans="1:28" s="34" customFormat="1" ht="16.5" customHeight="1" x14ac:dyDescent="0.25">
      <c r="A57" s="230">
        <v>46</v>
      </c>
      <c r="B57" s="16" t="s">
        <v>38</v>
      </c>
      <c r="C57" s="17" t="s">
        <v>12</v>
      </c>
      <c r="D57" s="20"/>
      <c r="E57" s="20"/>
      <c r="F57" s="483"/>
      <c r="G57" s="405">
        <v>2.9999999999999997E-4</v>
      </c>
      <c r="H57" s="38"/>
      <c r="I57" s="38"/>
      <c r="J57" s="490">
        <f>(F57+G57+H57+I57)*$J$5</f>
        <v>2.9999999999999997E-4</v>
      </c>
      <c r="K57" s="483"/>
      <c r="L57" s="405">
        <v>2.9999999999999997E-4</v>
      </c>
      <c r="M57" s="38"/>
      <c r="N57" s="38"/>
      <c r="O57" s="490">
        <f>(K57+L57+M57+N57)*$O$5</f>
        <v>2.9999999999999997E-4</v>
      </c>
      <c r="P57" s="38"/>
      <c r="Q57" s="38"/>
      <c r="R57" s="203">
        <f t="shared" si="4"/>
        <v>0</v>
      </c>
      <c r="S57" s="169">
        <v>5.0000000000000001E-4</v>
      </c>
      <c r="T57" s="38"/>
      <c r="U57" s="38"/>
      <c r="V57" s="362">
        <f t="shared" si="2"/>
        <v>0</v>
      </c>
      <c r="W57" s="170">
        <v>8.9999999999999998E-4</v>
      </c>
      <c r="X57" s="38"/>
      <c r="Y57" s="38"/>
      <c r="Z57" s="170">
        <f t="shared" si="5"/>
        <v>8.9999999999999998E-4</v>
      </c>
      <c r="AA57" s="173">
        <f t="shared" si="3"/>
        <v>1.5E-3</v>
      </c>
      <c r="AB57" s="428">
        <f>(D57+E57)-AA57</f>
        <v>-1.5E-3</v>
      </c>
    </row>
    <row r="58" spans="1:28" s="34" customFormat="1" ht="18" customHeight="1" x14ac:dyDescent="0.25">
      <c r="A58" s="230">
        <v>47</v>
      </c>
      <c r="B58" s="16" t="s">
        <v>14</v>
      </c>
      <c r="C58" s="17" t="s">
        <v>12</v>
      </c>
      <c r="D58" s="20"/>
      <c r="E58" s="20"/>
      <c r="F58" s="483"/>
      <c r="G58" s="144"/>
      <c r="H58" s="38"/>
      <c r="I58" s="38"/>
      <c r="J58" s="490">
        <f>(F58+G58+H58+I58)*$J$5</f>
        <v>0</v>
      </c>
      <c r="K58" s="483"/>
      <c r="L58" s="144"/>
      <c r="M58" s="38"/>
      <c r="N58" s="38"/>
      <c r="O58" s="490">
        <f>(K58+L58+M58+N58)*$O$5</f>
        <v>0</v>
      </c>
      <c r="P58" s="38"/>
      <c r="Q58" s="38"/>
      <c r="R58" s="203">
        <f t="shared" si="4"/>
        <v>0</v>
      </c>
      <c r="S58" s="38"/>
      <c r="T58" s="38"/>
      <c r="U58" s="38"/>
      <c r="V58" s="362">
        <f t="shared" si="2"/>
        <v>0</v>
      </c>
      <c r="W58" s="38"/>
      <c r="X58" s="38"/>
      <c r="Y58" s="38"/>
      <c r="Z58" s="170">
        <f t="shared" si="5"/>
        <v>0</v>
      </c>
      <c r="AA58" s="173">
        <f t="shared" si="3"/>
        <v>0</v>
      </c>
      <c r="AB58" s="428">
        <f>(D58+E58)-AA58</f>
        <v>0</v>
      </c>
    </row>
    <row r="59" spans="1:28" s="34" customFormat="1" ht="15" customHeight="1" x14ac:dyDescent="0.25">
      <c r="A59" s="230">
        <v>48</v>
      </c>
      <c r="B59" s="22" t="s">
        <v>172</v>
      </c>
      <c r="C59" s="17" t="s">
        <v>12</v>
      </c>
      <c r="D59" s="20"/>
      <c r="E59" s="20"/>
      <c r="F59" s="483"/>
      <c r="G59" s="144"/>
      <c r="H59" s="38"/>
      <c r="I59" s="38"/>
      <c r="J59" s="490">
        <f>(F59+G59+H59+I59)*$J$5</f>
        <v>0</v>
      </c>
      <c r="K59" s="483"/>
      <c r="L59" s="144"/>
      <c r="M59" s="38"/>
      <c r="N59" s="38"/>
      <c r="O59" s="490">
        <f>(K59+L59+M59+N59)*$O$5</f>
        <v>0</v>
      </c>
      <c r="P59" s="38"/>
      <c r="Q59" s="38"/>
      <c r="R59" s="203">
        <f t="shared" si="4"/>
        <v>0</v>
      </c>
      <c r="S59" s="38"/>
      <c r="T59" s="38"/>
      <c r="U59" s="38"/>
      <c r="V59" s="362">
        <f t="shared" si="2"/>
        <v>0</v>
      </c>
      <c r="W59" s="38"/>
      <c r="X59" s="38"/>
      <c r="Y59" s="38"/>
      <c r="Z59" s="170">
        <f t="shared" si="5"/>
        <v>0</v>
      </c>
      <c r="AA59" s="173">
        <f t="shared" si="3"/>
        <v>0</v>
      </c>
      <c r="AB59" s="428">
        <f>(D59+E59)-AA59</f>
        <v>0</v>
      </c>
    </row>
    <row r="60" spans="1:28" s="34" customFormat="1" ht="18" customHeight="1" x14ac:dyDescent="0.25">
      <c r="A60" s="230">
        <v>49</v>
      </c>
      <c r="B60" s="22" t="s">
        <v>275</v>
      </c>
      <c r="C60" s="23" t="s">
        <v>12</v>
      </c>
      <c r="D60" s="31"/>
      <c r="E60" s="31"/>
      <c r="F60" s="483"/>
      <c r="G60" s="144"/>
      <c r="H60" s="38"/>
      <c r="I60" s="38"/>
      <c r="J60" s="490">
        <f>(F60+G60+H60+I60)*$J$5</f>
        <v>0</v>
      </c>
      <c r="K60" s="483"/>
      <c r="L60" s="144"/>
      <c r="M60" s="38"/>
      <c r="N60" s="38"/>
      <c r="O60" s="490">
        <f>(K60+L60+M60+N60)*$O$5</f>
        <v>0</v>
      </c>
      <c r="P60" s="38"/>
      <c r="Q60" s="38"/>
      <c r="R60" s="203">
        <f t="shared" si="4"/>
        <v>0</v>
      </c>
      <c r="S60" s="38"/>
      <c r="T60" s="38"/>
      <c r="U60" s="38"/>
      <c r="V60" s="362">
        <f t="shared" si="2"/>
        <v>0</v>
      </c>
      <c r="W60" s="38"/>
      <c r="X60" s="38"/>
      <c r="Y60" s="38"/>
      <c r="Z60" s="170">
        <f t="shared" si="5"/>
        <v>0</v>
      </c>
      <c r="AA60" s="173">
        <f t="shared" si="3"/>
        <v>0</v>
      </c>
      <c r="AB60" s="428">
        <f>(D60+E60)-AA60</f>
        <v>0</v>
      </c>
    </row>
    <row r="61" spans="1:28" s="34" customFormat="1" ht="18" customHeight="1" x14ac:dyDescent="0.25">
      <c r="A61" s="229"/>
      <c r="B61" s="64" t="s">
        <v>51</v>
      </c>
      <c r="C61" s="7"/>
      <c r="D61" s="7"/>
      <c r="E61" s="7"/>
      <c r="F61" s="483"/>
      <c r="G61" s="144"/>
      <c r="H61" s="38"/>
      <c r="I61" s="38"/>
      <c r="J61" s="490">
        <f>(F61+G61+H61+I61)*$J$5</f>
        <v>0</v>
      </c>
      <c r="K61" s="483"/>
      <c r="L61" s="144"/>
      <c r="M61" s="38"/>
      <c r="N61" s="38"/>
      <c r="O61" s="490">
        <f>(K61+L61+M61+N61)*$O$5</f>
        <v>0</v>
      </c>
      <c r="P61" s="38"/>
      <c r="Q61" s="38"/>
      <c r="R61" s="203">
        <f t="shared" si="4"/>
        <v>0</v>
      </c>
      <c r="S61" s="38"/>
      <c r="T61" s="38"/>
      <c r="U61" s="38"/>
      <c r="V61" s="362">
        <f t="shared" si="2"/>
        <v>0</v>
      </c>
      <c r="W61" s="38"/>
      <c r="X61" s="38"/>
      <c r="Y61" s="38"/>
      <c r="Z61" s="170">
        <f t="shared" si="5"/>
        <v>0</v>
      </c>
      <c r="AA61" s="173">
        <f t="shared" si="3"/>
        <v>0</v>
      </c>
      <c r="AB61" s="428">
        <f>(D61+E61)-AA61</f>
        <v>0</v>
      </c>
    </row>
    <row r="62" spans="1:28" s="34" customFormat="1" ht="18" customHeight="1" x14ac:dyDescent="0.25">
      <c r="A62" s="231">
        <v>50</v>
      </c>
      <c r="B62" s="19" t="s">
        <v>52</v>
      </c>
      <c r="C62" s="20" t="s">
        <v>12</v>
      </c>
      <c r="D62" s="20"/>
      <c r="E62" s="20"/>
      <c r="F62" s="483"/>
      <c r="G62" s="144"/>
      <c r="H62" s="38"/>
      <c r="I62" s="38"/>
      <c r="J62" s="490">
        <f>(F62+G62+H62+I62)*$J$5</f>
        <v>0</v>
      </c>
      <c r="K62" s="483"/>
      <c r="L62" s="144"/>
      <c r="M62" s="38"/>
      <c r="N62" s="38"/>
      <c r="O62" s="490">
        <f>(K62+L62+M62+N62)*$O$5</f>
        <v>0</v>
      </c>
      <c r="P62" s="38"/>
      <c r="Q62" s="38"/>
      <c r="R62" s="203">
        <f t="shared" si="4"/>
        <v>0</v>
      </c>
      <c r="S62" s="38"/>
      <c r="T62" s="38"/>
      <c r="U62" s="38"/>
      <c r="V62" s="362">
        <f t="shared" si="2"/>
        <v>0</v>
      </c>
      <c r="W62" s="38"/>
      <c r="X62" s="38"/>
      <c r="Y62" s="38"/>
      <c r="Z62" s="170">
        <f t="shared" si="5"/>
        <v>0</v>
      </c>
      <c r="AA62" s="173">
        <f t="shared" si="3"/>
        <v>0</v>
      </c>
      <c r="AB62" s="428">
        <f>(D62+E62)-AA62</f>
        <v>0</v>
      </c>
    </row>
    <row r="63" spans="1:28" s="34" customFormat="1" ht="18" customHeight="1" x14ac:dyDescent="0.25">
      <c r="A63" s="231">
        <v>51</v>
      </c>
      <c r="B63" s="19" t="s">
        <v>173</v>
      </c>
      <c r="C63" s="20" t="s">
        <v>12</v>
      </c>
      <c r="D63" s="20"/>
      <c r="E63" s="20"/>
      <c r="F63" s="483"/>
      <c r="G63" s="144"/>
      <c r="H63" s="38"/>
      <c r="I63" s="38"/>
      <c r="J63" s="490">
        <f>(F63+G63+H63+I63)*$J$5</f>
        <v>0</v>
      </c>
      <c r="K63" s="483"/>
      <c r="L63" s="144"/>
      <c r="M63" s="38"/>
      <c r="N63" s="38"/>
      <c r="O63" s="490">
        <f>(K63+L63+M63+N63)*$O$5</f>
        <v>0</v>
      </c>
      <c r="P63" s="38"/>
      <c r="Q63" s="38"/>
      <c r="R63" s="203">
        <f t="shared" si="4"/>
        <v>0</v>
      </c>
      <c r="S63" s="38"/>
      <c r="T63" s="38"/>
      <c r="U63" s="38"/>
      <c r="V63" s="362">
        <f t="shared" si="2"/>
        <v>0</v>
      </c>
      <c r="W63" s="38"/>
      <c r="X63" s="38"/>
      <c r="Y63" s="38"/>
      <c r="Z63" s="170">
        <f t="shared" si="5"/>
        <v>0</v>
      </c>
      <c r="AA63" s="173">
        <f t="shared" si="3"/>
        <v>0</v>
      </c>
      <c r="AB63" s="428">
        <f>(D63+E63)-AA63</f>
        <v>0</v>
      </c>
    </row>
    <row r="64" spans="1:28" s="34" customFormat="1" ht="18" customHeight="1" x14ac:dyDescent="0.25">
      <c r="A64" s="231">
        <v>52</v>
      </c>
      <c r="B64" s="19" t="s">
        <v>100</v>
      </c>
      <c r="C64" s="20" t="s">
        <v>12</v>
      </c>
      <c r="D64" s="20"/>
      <c r="E64" s="20"/>
      <c r="F64" s="483"/>
      <c r="G64" s="144"/>
      <c r="H64" s="38"/>
      <c r="I64" s="38"/>
      <c r="J64" s="490">
        <f>(F64+G64+H64+I64)*$J$5</f>
        <v>0</v>
      </c>
      <c r="K64" s="483"/>
      <c r="L64" s="144"/>
      <c r="M64" s="38"/>
      <c r="N64" s="38"/>
      <c r="O64" s="490">
        <f>(K64+L64+M64+N64)*$O$5</f>
        <v>0</v>
      </c>
      <c r="P64" s="38"/>
      <c r="Q64" s="38"/>
      <c r="R64" s="203">
        <f t="shared" si="4"/>
        <v>0</v>
      </c>
      <c r="S64" s="38"/>
      <c r="T64" s="38"/>
      <c r="U64" s="38"/>
      <c r="V64" s="362">
        <f t="shared" si="2"/>
        <v>0</v>
      </c>
      <c r="W64" s="38"/>
      <c r="X64" s="38"/>
      <c r="Y64" s="38"/>
      <c r="Z64" s="170">
        <f t="shared" si="5"/>
        <v>0</v>
      </c>
      <c r="AA64" s="173">
        <f t="shared" si="3"/>
        <v>0</v>
      </c>
      <c r="AB64" s="428">
        <f>(D64+E64)-AA64</f>
        <v>0</v>
      </c>
    </row>
    <row r="65" spans="1:28" s="34" customFormat="1" ht="18" customHeight="1" x14ac:dyDescent="0.25">
      <c r="A65" s="231">
        <v>53</v>
      </c>
      <c r="B65" s="19" t="s">
        <v>174</v>
      </c>
      <c r="C65" s="20" t="s">
        <v>12</v>
      </c>
      <c r="D65" s="20"/>
      <c r="E65" s="20"/>
      <c r="F65" s="483"/>
      <c r="G65" s="144"/>
      <c r="H65" s="38"/>
      <c r="I65" s="38"/>
      <c r="J65" s="490">
        <f>(F65+G65+H65+I65)*$J$5</f>
        <v>0</v>
      </c>
      <c r="K65" s="483"/>
      <c r="L65" s="144"/>
      <c r="M65" s="38"/>
      <c r="N65" s="38"/>
      <c r="O65" s="490">
        <f>(K65+L65+M65+N65)*$O$5</f>
        <v>0</v>
      </c>
      <c r="P65" s="38"/>
      <c r="Q65" s="38"/>
      <c r="R65" s="203">
        <f t="shared" si="4"/>
        <v>0</v>
      </c>
      <c r="S65" s="38"/>
      <c r="T65" s="38"/>
      <c r="U65" s="38"/>
      <c r="V65" s="362">
        <f t="shared" si="2"/>
        <v>0</v>
      </c>
      <c r="W65" s="38"/>
      <c r="X65" s="38"/>
      <c r="Y65" s="38"/>
      <c r="Z65" s="170">
        <f t="shared" si="5"/>
        <v>0</v>
      </c>
      <c r="AA65" s="173">
        <f t="shared" si="3"/>
        <v>0</v>
      </c>
      <c r="AB65" s="428">
        <f>(D65+E65)-AA65</f>
        <v>0</v>
      </c>
    </row>
    <row r="66" spans="1:28" s="34" customFormat="1" ht="18" customHeight="1" x14ac:dyDescent="0.25">
      <c r="A66" s="231">
        <v>54</v>
      </c>
      <c r="B66" s="16" t="s">
        <v>90</v>
      </c>
      <c r="C66" s="25" t="s">
        <v>12</v>
      </c>
      <c r="D66" s="413"/>
      <c r="E66" s="413"/>
      <c r="F66" s="483"/>
      <c r="G66" s="144"/>
      <c r="H66" s="38"/>
      <c r="I66" s="38"/>
      <c r="J66" s="490">
        <f>(F66+G66+H66+I66)*$J$5</f>
        <v>0</v>
      </c>
      <c r="K66" s="483"/>
      <c r="L66" s="144"/>
      <c r="M66" s="38"/>
      <c r="N66" s="38"/>
      <c r="O66" s="490">
        <f>(K66+L66+M66+N66)*$O$5</f>
        <v>0</v>
      </c>
      <c r="P66" s="38"/>
      <c r="Q66" s="38"/>
      <c r="R66" s="203">
        <f t="shared" si="4"/>
        <v>0</v>
      </c>
      <c r="S66" s="38"/>
      <c r="T66" s="38"/>
      <c r="U66" s="38"/>
      <c r="V66" s="362">
        <f t="shared" si="2"/>
        <v>0</v>
      </c>
      <c r="W66" s="38"/>
      <c r="X66" s="38"/>
      <c r="Y66" s="38"/>
      <c r="Z66" s="170">
        <f t="shared" si="5"/>
        <v>0</v>
      </c>
      <c r="AA66" s="173">
        <f t="shared" si="3"/>
        <v>0</v>
      </c>
      <c r="AB66" s="428">
        <f>(D66+E66)-AA66</f>
        <v>0</v>
      </c>
    </row>
    <row r="67" spans="1:28" s="34" customFormat="1" ht="18" customHeight="1" x14ac:dyDescent="0.25">
      <c r="A67" s="231">
        <v>55</v>
      </c>
      <c r="B67" s="47" t="s">
        <v>116</v>
      </c>
      <c r="C67" s="25" t="s">
        <v>12</v>
      </c>
      <c r="D67" s="413"/>
      <c r="E67" s="413"/>
      <c r="F67" s="483"/>
      <c r="G67" s="144"/>
      <c r="H67" s="38"/>
      <c r="I67" s="38"/>
      <c r="J67" s="490">
        <f>(F67+G67+H67+I67)*$J$5</f>
        <v>0</v>
      </c>
      <c r="K67" s="483"/>
      <c r="L67" s="144"/>
      <c r="M67" s="38"/>
      <c r="N67" s="38"/>
      <c r="O67" s="490">
        <f>(K67+L67+M67+N67)*$O$5</f>
        <v>0</v>
      </c>
      <c r="P67" s="38"/>
      <c r="Q67" s="38"/>
      <c r="R67" s="203">
        <f t="shared" si="4"/>
        <v>0</v>
      </c>
      <c r="S67" s="38"/>
      <c r="T67" s="38"/>
      <c r="U67" s="38"/>
      <c r="V67" s="362">
        <f t="shared" si="2"/>
        <v>0</v>
      </c>
      <c r="W67" s="38"/>
      <c r="X67" s="38"/>
      <c r="Y67" s="38"/>
      <c r="Z67" s="170">
        <f t="shared" si="5"/>
        <v>0</v>
      </c>
      <c r="AA67" s="173">
        <f t="shared" si="3"/>
        <v>0</v>
      </c>
      <c r="AB67" s="428">
        <f>(D67+E67)-AA67</f>
        <v>0</v>
      </c>
    </row>
    <row r="68" spans="1:28" s="34" customFormat="1" ht="18" customHeight="1" x14ac:dyDescent="0.25">
      <c r="A68" s="231">
        <v>56</v>
      </c>
      <c r="B68" s="19" t="s">
        <v>53</v>
      </c>
      <c r="C68" s="20" t="s">
        <v>12</v>
      </c>
      <c r="D68" s="20"/>
      <c r="E68" s="20"/>
      <c r="F68" s="483"/>
      <c r="G68" s="144"/>
      <c r="H68" s="38"/>
      <c r="I68" s="38"/>
      <c r="J68" s="490">
        <f>(F68+G68+H68+I68)*$J$5</f>
        <v>0</v>
      </c>
      <c r="K68" s="483"/>
      <c r="L68" s="144"/>
      <c r="M68" s="38"/>
      <c r="N68" s="38"/>
      <c r="O68" s="490">
        <f>(K68+L68+M68+N68)*$O$5</f>
        <v>0</v>
      </c>
      <c r="P68" s="38"/>
      <c r="Q68" s="38"/>
      <c r="R68" s="203">
        <f t="shared" si="4"/>
        <v>0</v>
      </c>
      <c r="S68" s="38"/>
      <c r="T68" s="38"/>
      <c r="U68" s="38"/>
      <c r="V68" s="362">
        <f t="shared" si="2"/>
        <v>0</v>
      </c>
      <c r="W68" s="38"/>
      <c r="X68" s="38"/>
      <c r="Y68" s="38"/>
      <c r="Z68" s="170">
        <f t="shared" si="5"/>
        <v>0</v>
      </c>
      <c r="AA68" s="173">
        <f t="shared" si="3"/>
        <v>0</v>
      </c>
      <c r="AB68" s="428">
        <f>(D68+E68)-AA68</f>
        <v>0</v>
      </c>
    </row>
    <row r="69" spans="1:28" s="34" customFormat="1" ht="18" customHeight="1" x14ac:dyDescent="0.25">
      <c r="A69" s="231">
        <v>57</v>
      </c>
      <c r="B69" s="16" t="s">
        <v>54</v>
      </c>
      <c r="C69" s="17" t="s">
        <v>12</v>
      </c>
      <c r="D69" s="20"/>
      <c r="E69" s="20"/>
      <c r="F69" s="483"/>
      <c r="G69" s="144"/>
      <c r="H69" s="38"/>
      <c r="I69" s="38"/>
      <c r="J69" s="490">
        <f>(F69+G69+H69+I69)*$J$5</f>
        <v>0</v>
      </c>
      <c r="K69" s="483"/>
      <c r="L69" s="144"/>
      <c r="M69" s="38"/>
      <c r="N69" s="38"/>
      <c r="O69" s="490">
        <f>(K69+L69+M69+N69)*$O$5</f>
        <v>0</v>
      </c>
      <c r="P69" s="38"/>
      <c r="Q69" s="38"/>
      <c r="R69" s="203">
        <f t="shared" si="4"/>
        <v>0</v>
      </c>
      <c r="S69" s="38"/>
      <c r="T69" s="38"/>
      <c r="U69" s="38"/>
      <c r="V69" s="362">
        <f t="shared" si="2"/>
        <v>0</v>
      </c>
      <c r="W69" s="170">
        <v>2.7300000000000001E-2</v>
      </c>
      <c r="X69" s="38"/>
      <c r="Y69" s="38"/>
      <c r="Z69" s="170">
        <f t="shared" si="5"/>
        <v>2.7300000000000001E-2</v>
      </c>
      <c r="AA69" s="173">
        <f t="shared" si="3"/>
        <v>2.7300000000000001E-2</v>
      </c>
      <c r="AB69" s="428">
        <f>(D69+E69)-AA69</f>
        <v>-2.7300000000000001E-2</v>
      </c>
    </row>
    <row r="70" spans="1:28" s="34" customFormat="1" ht="18" customHeight="1" x14ac:dyDescent="0.25">
      <c r="A70" s="231">
        <v>58</v>
      </c>
      <c r="B70" s="16" t="s">
        <v>55</v>
      </c>
      <c r="C70" s="17" t="s">
        <v>12</v>
      </c>
      <c r="D70" s="20"/>
      <c r="E70" s="20"/>
      <c r="F70" s="483"/>
      <c r="G70" s="144"/>
      <c r="H70" s="38"/>
      <c r="I70" s="38"/>
      <c r="J70" s="490">
        <f>(F70+G70+H70+I70)*$J$5</f>
        <v>0</v>
      </c>
      <c r="K70" s="483"/>
      <c r="L70" s="144"/>
      <c r="M70" s="38"/>
      <c r="N70" s="38"/>
      <c r="O70" s="490">
        <f>(K70+L70+M70+N70)*$O$5</f>
        <v>0</v>
      </c>
      <c r="P70" s="38"/>
      <c r="Q70" s="38"/>
      <c r="R70" s="203">
        <f t="shared" si="4"/>
        <v>0</v>
      </c>
      <c r="S70" s="38"/>
      <c r="T70" s="38"/>
      <c r="U70" s="38"/>
      <c r="V70" s="362">
        <f t="shared" si="2"/>
        <v>0</v>
      </c>
      <c r="W70" s="38"/>
      <c r="X70" s="38"/>
      <c r="Y70" s="38"/>
      <c r="Z70" s="170">
        <f t="shared" si="5"/>
        <v>0</v>
      </c>
      <c r="AA70" s="173">
        <f t="shared" si="3"/>
        <v>0</v>
      </c>
      <c r="AB70" s="428">
        <f>(D70+E70)-AA70</f>
        <v>0</v>
      </c>
    </row>
    <row r="71" spans="1:28" s="34" customFormat="1" ht="18" customHeight="1" x14ac:dyDescent="0.25">
      <c r="A71" s="231">
        <v>59</v>
      </c>
      <c r="B71" s="16" t="s">
        <v>56</v>
      </c>
      <c r="C71" s="17" t="s">
        <v>12</v>
      </c>
      <c r="D71" s="20"/>
      <c r="E71" s="20"/>
      <c r="F71" s="483"/>
      <c r="G71" s="144"/>
      <c r="H71" s="38"/>
      <c r="I71" s="38"/>
      <c r="J71" s="490">
        <f>(F71+G71+H71+I71)*$J$5</f>
        <v>0</v>
      </c>
      <c r="K71" s="483"/>
      <c r="L71" s="144"/>
      <c r="M71" s="38"/>
      <c r="N71" s="38"/>
      <c r="O71" s="490">
        <f>(K71+L71+M71+N71)*$O$5</f>
        <v>0</v>
      </c>
      <c r="P71" s="38"/>
      <c r="Q71" s="38"/>
      <c r="R71" s="203">
        <f t="shared" ref="R71:R102" si="6">(P71+Q71)*$R$5</f>
        <v>0</v>
      </c>
      <c r="S71" s="38"/>
      <c r="T71" s="38"/>
      <c r="U71" s="38"/>
      <c r="V71" s="362">
        <f t="shared" si="2"/>
        <v>0</v>
      </c>
      <c r="W71" s="38"/>
      <c r="X71" s="38"/>
      <c r="Y71" s="38"/>
      <c r="Z71" s="170">
        <f t="shared" ref="Z71:Z102" si="7">(W71+X71+Y71)*$Z$5</f>
        <v>0</v>
      </c>
      <c r="AA71" s="173">
        <f t="shared" si="3"/>
        <v>0</v>
      </c>
      <c r="AB71" s="428">
        <f>(D71+E71)-AA71</f>
        <v>0</v>
      </c>
    </row>
    <row r="72" spans="1:28" s="34" customFormat="1" ht="18" customHeight="1" x14ac:dyDescent="0.25">
      <c r="A72" s="231">
        <v>60</v>
      </c>
      <c r="B72" s="47" t="s">
        <v>107</v>
      </c>
      <c r="C72" s="55" t="s">
        <v>12</v>
      </c>
      <c r="D72" s="414"/>
      <c r="E72" s="414"/>
      <c r="F72" s="483"/>
      <c r="G72" s="144"/>
      <c r="H72" s="38"/>
      <c r="I72" s="38"/>
      <c r="J72" s="490">
        <f>(F72+G72+H72+I72)*$J$5</f>
        <v>0</v>
      </c>
      <c r="K72" s="483"/>
      <c r="L72" s="144"/>
      <c r="M72" s="38"/>
      <c r="N72" s="38"/>
      <c r="O72" s="490">
        <f>(K72+L72+M72+N72)*$O$5</f>
        <v>0</v>
      </c>
      <c r="P72" s="38"/>
      <c r="Q72" s="38"/>
      <c r="R72" s="203">
        <f t="shared" si="6"/>
        <v>0</v>
      </c>
      <c r="S72" s="38"/>
      <c r="T72" s="38"/>
      <c r="U72" s="38"/>
      <c r="V72" s="362">
        <f t="shared" ref="V72:V135" si="8">(U72+T72+S72)*V$5</f>
        <v>0</v>
      </c>
      <c r="W72" s="38"/>
      <c r="X72" s="38"/>
      <c r="Y72" s="38"/>
      <c r="Z72" s="170">
        <f t="shared" si="7"/>
        <v>0</v>
      </c>
      <c r="AA72" s="173">
        <f t="shared" ref="AA72:AA135" si="9">J72+O72+R72+Z72</f>
        <v>0</v>
      </c>
      <c r="AB72" s="428">
        <f>(D72+E72)-AA72</f>
        <v>0</v>
      </c>
    </row>
    <row r="73" spans="1:28" s="34" customFormat="1" ht="18" customHeight="1" x14ac:dyDescent="0.25">
      <c r="A73" s="230"/>
      <c r="B73" s="268" t="s">
        <v>178</v>
      </c>
      <c r="C73" s="7"/>
      <c r="D73" s="7"/>
      <c r="E73" s="7"/>
      <c r="F73" s="483"/>
      <c r="G73" s="144"/>
      <c r="H73" s="38"/>
      <c r="I73" s="38"/>
      <c r="J73" s="490">
        <f>(F73+G73+H73+I73)*$J$5</f>
        <v>0</v>
      </c>
      <c r="K73" s="483"/>
      <c r="L73" s="144"/>
      <c r="M73" s="38"/>
      <c r="N73" s="38"/>
      <c r="O73" s="490">
        <f>(K73+L73+M73+N73)*$O$5</f>
        <v>0</v>
      </c>
      <c r="P73" s="38"/>
      <c r="Q73" s="38"/>
      <c r="R73" s="203">
        <f t="shared" si="6"/>
        <v>0</v>
      </c>
      <c r="S73" s="38"/>
      <c r="T73" s="38"/>
      <c r="U73" s="38"/>
      <c r="V73" s="362">
        <f t="shared" si="8"/>
        <v>0</v>
      </c>
      <c r="W73" s="38"/>
      <c r="X73" s="38"/>
      <c r="Y73" s="38"/>
      <c r="Z73" s="170">
        <f t="shared" si="7"/>
        <v>0</v>
      </c>
      <c r="AA73" s="173">
        <f t="shared" si="9"/>
        <v>0</v>
      </c>
      <c r="AB73" s="428">
        <f>(D73+E73)-AA73</f>
        <v>0</v>
      </c>
    </row>
    <row r="74" spans="1:28" s="34" customFormat="1" ht="15.75" customHeight="1" x14ac:dyDescent="0.25">
      <c r="A74" s="230">
        <v>61</v>
      </c>
      <c r="B74" s="16" t="s">
        <v>57</v>
      </c>
      <c r="C74" s="17" t="s">
        <v>12</v>
      </c>
      <c r="D74" s="20"/>
      <c r="E74" s="20"/>
      <c r="F74" s="483"/>
      <c r="G74" s="144"/>
      <c r="H74" s="404">
        <v>5.0000000000000001E-4</v>
      </c>
      <c r="I74" s="38"/>
      <c r="J74" s="490">
        <f>(F74+G74+H74+I74)*$J$5</f>
        <v>5.0000000000000001E-4</v>
      </c>
      <c r="K74" s="483"/>
      <c r="L74" s="144"/>
      <c r="M74" s="404">
        <v>5.0000000000000001E-4</v>
      </c>
      <c r="N74" s="38"/>
      <c r="O74" s="490">
        <f>(K74+L74+M74+N74)*$O$5</f>
        <v>5.0000000000000001E-4</v>
      </c>
      <c r="P74" s="38"/>
      <c r="Q74" s="38"/>
      <c r="R74" s="203">
        <f t="shared" si="6"/>
        <v>0</v>
      </c>
      <c r="S74" s="38"/>
      <c r="T74" s="38"/>
      <c r="U74" s="38"/>
      <c r="V74" s="362">
        <f t="shared" si="8"/>
        <v>0</v>
      </c>
      <c r="W74" s="38"/>
      <c r="X74" s="38"/>
      <c r="Y74" s="38"/>
      <c r="Z74" s="170">
        <f t="shared" si="7"/>
        <v>0</v>
      </c>
      <c r="AA74" s="173">
        <f t="shared" si="9"/>
        <v>1E-3</v>
      </c>
      <c r="AB74" s="428">
        <f>(D74+E74)-AA74</f>
        <v>-1E-3</v>
      </c>
    </row>
    <row r="75" spans="1:28" s="34" customFormat="1" ht="18" customHeight="1" x14ac:dyDescent="0.25">
      <c r="A75" s="230">
        <v>62</v>
      </c>
      <c r="B75" s="16" t="s">
        <v>58</v>
      </c>
      <c r="C75" s="17" t="s">
        <v>12</v>
      </c>
      <c r="D75" s="20"/>
      <c r="E75" s="20"/>
      <c r="F75" s="483"/>
      <c r="G75" s="144"/>
      <c r="H75" s="38"/>
      <c r="I75" s="38"/>
      <c r="J75" s="490">
        <f>(F75+G75+H75+I75)*$J$5</f>
        <v>0</v>
      </c>
      <c r="K75" s="483"/>
      <c r="L75" s="144"/>
      <c r="M75" s="38"/>
      <c r="N75" s="38"/>
      <c r="O75" s="490">
        <f>(K75+L75+M75+N75)*$O$5</f>
        <v>0</v>
      </c>
      <c r="P75" s="38"/>
      <c r="Q75" s="38"/>
      <c r="R75" s="203">
        <f t="shared" si="6"/>
        <v>0</v>
      </c>
      <c r="S75" s="38"/>
      <c r="T75" s="38"/>
      <c r="U75" s="38"/>
      <c r="V75" s="362">
        <f t="shared" si="8"/>
        <v>0</v>
      </c>
      <c r="W75" s="38"/>
      <c r="X75" s="38"/>
      <c r="Y75" s="38"/>
      <c r="Z75" s="170">
        <f t="shared" si="7"/>
        <v>0</v>
      </c>
      <c r="AA75" s="173">
        <f t="shared" si="9"/>
        <v>0</v>
      </c>
      <c r="AB75" s="428">
        <f>(D75+E75)-AA75</f>
        <v>0</v>
      </c>
    </row>
    <row r="76" spans="1:28" s="34" customFormat="1" ht="18" customHeight="1" x14ac:dyDescent="0.25">
      <c r="A76" s="230">
        <v>63</v>
      </c>
      <c r="B76" s="16" t="s">
        <v>59</v>
      </c>
      <c r="C76" s="17" t="s">
        <v>12</v>
      </c>
      <c r="D76" s="20"/>
      <c r="E76" s="20"/>
      <c r="F76" s="483"/>
      <c r="G76" s="144"/>
      <c r="H76" s="38"/>
      <c r="I76" s="38"/>
      <c r="J76" s="490">
        <f>(F76+G76+H76+I76)*$J$5</f>
        <v>0</v>
      </c>
      <c r="K76" s="483"/>
      <c r="L76" s="144"/>
      <c r="M76" s="38"/>
      <c r="N76" s="38"/>
      <c r="O76" s="490">
        <f>(K76+L76+M76+N76)*$O$5</f>
        <v>0</v>
      </c>
      <c r="P76" s="38"/>
      <c r="Q76" s="38"/>
      <c r="R76" s="203">
        <f t="shared" si="6"/>
        <v>0</v>
      </c>
      <c r="S76" s="38"/>
      <c r="T76" s="169">
        <v>2.4E-2</v>
      </c>
      <c r="U76" s="38"/>
      <c r="V76" s="362">
        <f t="shared" si="8"/>
        <v>0</v>
      </c>
      <c r="W76" s="38"/>
      <c r="X76" s="38"/>
      <c r="Y76" s="38"/>
      <c r="Z76" s="170">
        <f t="shared" si="7"/>
        <v>0</v>
      </c>
      <c r="AA76" s="173">
        <f t="shared" si="9"/>
        <v>0</v>
      </c>
      <c r="AB76" s="428">
        <f>(D76+E76)-AA76</f>
        <v>0</v>
      </c>
    </row>
    <row r="77" spans="1:28" s="34" customFormat="1" ht="18" customHeight="1" x14ac:dyDescent="0.25">
      <c r="A77" s="230">
        <v>64</v>
      </c>
      <c r="B77" s="16" t="s">
        <v>60</v>
      </c>
      <c r="C77" s="17" t="s">
        <v>12</v>
      </c>
      <c r="D77" s="20"/>
      <c r="E77" s="20"/>
      <c r="F77" s="483"/>
      <c r="G77" s="144"/>
      <c r="H77" s="38"/>
      <c r="I77" s="38"/>
      <c r="J77" s="490">
        <f>(F77+G77+H77+I77)*$J$5</f>
        <v>0</v>
      </c>
      <c r="K77" s="483"/>
      <c r="L77" s="144"/>
      <c r="M77" s="38"/>
      <c r="N77" s="38"/>
      <c r="O77" s="490">
        <f>(K77+L77+M77+N77)*$O$5</f>
        <v>0</v>
      </c>
      <c r="P77" s="38"/>
      <c r="Q77" s="38"/>
      <c r="R77" s="203">
        <f t="shared" si="6"/>
        <v>0</v>
      </c>
      <c r="S77" s="38"/>
      <c r="T77" s="38"/>
      <c r="U77" s="38"/>
      <c r="V77" s="362">
        <f t="shared" si="8"/>
        <v>0</v>
      </c>
      <c r="W77" s="38"/>
      <c r="X77" s="38"/>
      <c r="Y77" s="38"/>
      <c r="Z77" s="170">
        <f t="shared" si="7"/>
        <v>0</v>
      </c>
      <c r="AA77" s="173">
        <f t="shared" si="9"/>
        <v>0</v>
      </c>
      <c r="AB77" s="428">
        <f>(D77+E77)-AA77</f>
        <v>0</v>
      </c>
    </row>
    <row r="78" spans="1:28" s="34" customFormat="1" ht="18" customHeight="1" x14ac:dyDescent="0.25">
      <c r="A78" s="230">
        <v>65</v>
      </c>
      <c r="B78" s="16" t="s">
        <v>175</v>
      </c>
      <c r="C78" s="17" t="s">
        <v>12</v>
      </c>
      <c r="D78" s="20"/>
      <c r="E78" s="20"/>
      <c r="F78" s="483"/>
      <c r="G78" s="144"/>
      <c r="H78" s="38"/>
      <c r="I78" s="38"/>
      <c r="J78" s="490">
        <f>(F78+G78+H78+I78)*$J$5</f>
        <v>0</v>
      </c>
      <c r="K78" s="483"/>
      <c r="L78" s="144"/>
      <c r="M78" s="38"/>
      <c r="N78" s="38"/>
      <c r="O78" s="490">
        <f>(K78+L78+M78+N78)*$O$5</f>
        <v>0</v>
      </c>
      <c r="P78" s="38"/>
      <c r="Q78" s="38"/>
      <c r="R78" s="203">
        <f t="shared" si="6"/>
        <v>0</v>
      </c>
      <c r="S78" s="38"/>
      <c r="T78" s="38"/>
      <c r="U78" s="38"/>
      <c r="V78" s="362">
        <f t="shared" si="8"/>
        <v>0</v>
      </c>
      <c r="W78" s="38"/>
      <c r="X78" s="38"/>
      <c r="Y78" s="38"/>
      <c r="Z78" s="170">
        <f t="shared" si="7"/>
        <v>0</v>
      </c>
      <c r="AA78" s="173">
        <f t="shared" si="9"/>
        <v>0</v>
      </c>
      <c r="AB78" s="428">
        <f>(D78+E78)-AA78</f>
        <v>0</v>
      </c>
    </row>
    <row r="79" spans="1:28" s="34" customFormat="1" ht="18" customHeight="1" x14ac:dyDescent="0.25">
      <c r="A79" s="230"/>
      <c r="B79" s="268" t="s">
        <v>176</v>
      </c>
      <c r="C79" s="7"/>
      <c r="D79" s="7"/>
      <c r="E79" s="7"/>
      <c r="F79" s="483"/>
      <c r="G79" s="144"/>
      <c r="H79" s="38"/>
      <c r="I79" s="38"/>
      <c r="J79" s="490">
        <f>(F79+G79+H79+I79)*$J$5</f>
        <v>0</v>
      </c>
      <c r="K79" s="483"/>
      <c r="L79" s="144"/>
      <c r="M79" s="38"/>
      <c r="N79" s="38"/>
      <c r="O79" s="490">
        <f>(K79+L79+M79+N79)*$O$5</f>
        <v>0</v>
      </c>
      <c r="P79" s="38"/>
      <c r="Q79" s="38"/>
      <c r="R79" s="203">
        <f t="shared" si="6"/>
        <v>0</v>
      </c>
      <c r="S79" s="38"/>
      <c r="T79" s="38"/>
      <c r="U79" s="38"/>
      <c r="V79" s="362">
        <f t="shared" si="8"/>
        <v>0</v>
      </c>
      <c r="W79" s="38"/>
      <c r="X79" s="38"/>
      <c r="Y79" s="38"/>
      <c r="Z79" s="170">
        <f t="shared" si="7"/>
        <v>0</v>
      </c>
      <c r="AA79" s="173">
        <f t="shared" si="9"/>
        <v>0</v>
      </c>
      <c r="AB79" s="428">
        <f>(D79+E79)-AA79</f>
        <v>0</v>
      </c>
    </row>
    <row r="80" spans="1:28" s="34" customFormat="1" ht="18" customHeight="1" x14ac:dyDescent="0.25">
      <c r="A80" s="230">
        <v>66</v>
      </c>
      <c r="B80" s="19" t="s">
        <v>66</v>
      </c>
      <c r="C80" s="20" t="s">
        <v>12</v>
      </c>
      <c r="D80" s="20"/>
      <c r="E80" s="20"/>
      <c r="F80" s="483"/>
      <c r="G80" s="144"/>
      <c r="H80" s="483"/>
      <c r="I80" s="38"/>
      <c r="J80" s="490">
        <f>(F80+G80+H80+I80)*$J$5</f>
        <v>0</v>
      </c>
      <c r="K80" s="483"/>
      <c r="L80" s="144"/>
      <c r="M80" s="483"/>
      <c r="N80" s="38"/>
      <c r="O80" s="490">
        <f>(K80+L80+M80+N80)*$O$5</f>
        <v>0</v>
      </c>
      <c r="P80" s="38"/>
      <c r="Q80" s="203">
        <v>2.0400000000000001E-2</v>
      </c>
      <c r="R80" s="203">
        <f t="shared" si="6"/>
        <v>2.0400000000000001E-2</v>
      </c>
      <c r="S80" s="38"/>
      <c r="T80" s="38"/>
      <c r="U80" s="38"/>
      <c r="V80" s="362">
        <f t="shared" si="8"/>
        <v>0</v>
      </c>
      <c r="W80" s="38"/>
      <c r="X80" s="38"/>
      <c r="Y80" s="38"/>
      <c r="Z80" s="170">
        <f t="shared" si="7"/>
        <v>0</v>
      </c>
      <c r="AA80" s="173">
        <f t="shared" si="9"/>
        <v>2.0400000000000001E-2</v>
      </c>
      <c r="AB80" s="428">
        <f>(D80+E80)-AA80</f>
        <v>-2.0400000000000001E-2</v>
      </c>
    </row>
    <row r="81" spans="1:28" s="34" customFormat="1" ht="18" customHeight="1" x14ac:dyDescent="0.25">
      <c r="A81" s="230">
        <v>67</v>
      </c>
      <c r="B81" s="19" t="s">
        <v>67</v>
      </c>
      <c r="C81" s="20" t="s">
        <v>12</v>
      </c>
      <c r="D81" s="20"/>
      <c r="E81" s="20"/>
      <c r="F81" s="483"/>
      <c r="G81" s="144"/>
      <c r="H81" s="38"/>
      <c r="I81" s="38"/>
      <c r="J81" s="490">
        <f>(F81+G81+H81+I81)*$J$5</f>
        <v>0</v>
      </c>
      <c r="K81" s="483"/>
      <c r="L81" s="144"/>
      <c r="M81" s="38"/>
      <c r="N81" s="38"/>
      <c r="O81" s="490">
        <f>(K81+L81+M81+N81)*$O$5</f>
        <v>0</v>
      </c>
      <c r="P81" s="38"/>
      <c r="Q81" s="38"/>
      <c r="R81" s="203">
        <f t="shared" si="6"/>
        <v>0</v>
      </c>
      <c r="S81" s="38"/>
      <c r="T81" s="38"/>
      <c r="U81" s="38"/>
      <c r="V81" s="362">
        <f t="shared" si="8"/>
        <v>0</v>
      </c>
      <c r="W81" s="38"/>
      <c r="X81" s="203">
        <v>1.0200000000000001E-2</v>
      </c>
      <c r="Y81" s="38"/>
      <c r="Z81" s="170">
        <f t="shared" si="7"/>
        <v>1.0200000000000001E-2</v>
      </c>
      <c r="AA81" s="173">
        <f t="shared" si="9"/>
        <v>1.0200000000000001E-2</v>
      </c>
      <c r="AB81" s="428">
        <f>(D81+E81)-AA81</f>
        <v>-1.0200000000000001E-2</v>
      </c>
    </row>
    <row r="82" spans="1:28" s="34" customFormat="1" ht="18" customHeight="1" x14ac:dyDescent="0.25">
      <c r="A82" s="230">
        <v>68</v>
      </c>
      <c r="B82" s="19" t="s">
        <v>68</v>
      </c>
      <c r="C82" s="20" t="s">
        <v>12</v>
      </c>
      <c r="D82" s="20"/>
      <c r="E82" s="20"/>
      <c r="F82" s="483"/>
      <c r="G82" s="144"/>
      <c r="H82" s="38"/>
      <c r="I82" s="38"/>
      <c r="J82" s="490">
        <f>(F82+G82+H82+I82)*$J$5</f>
        <v>0</v>
      </c>
      <c r="K82" s="483"/>
      <c r="L82" s="144"/>
      <c r="M82" s="38"/>
      <c r="N82" s="38"/>
      <c r="O82" s="490">
        <f>(K82+L82+M82+N82)*$O$5</f>
        <v>0</v>
      </c>
      <c r="P82" s="38"/>
      <c r="Q82" s="38"/>
      <c r="R82" s="203">
        <f t="shared" si="6"/>
        <v>0</v>
      </c>
      <c r="S82" s="38"/>
      <c r="T82" s="38"/>
      <c r="U82" s="38"/>
      <c r="V82" s="362">
        <f t="shared" si="8"/>
        <v>0</v>
      </c>
      <c r="W82" s="38"/>
      <c r="X82" s="38"/>
      <c r="Y82" s="38"/>
      <c r="Z82" s="170">
        <f t="shared" si="7"/>
        <v>0</v>
      </c>
      <c r="AA82" s="173">
        <f t="shared" si="9"/>
        <v>0</v>
      </c>
      <c r="AB82" s="428">
        <f>(D82+E82)-AA82</f>
        <v>0</v>
      </c>
    </row>
    <row r="83" spans="1:28" s="34" customFormat="1" ht="18" customHeight="1" x14ac:dyDescent="0.25">
      <c r="A83" s="230">
        <v>69</v>
      </c>
      <c r="B83" s="16" t="s">
        <v>69</v>
      </c>
      <c r="C83" s="17" t="s">
        <v>12</v>
      </c>
      <c r="D83" s="20"/>
      <c r="E83" s="20"/>
      <c r="F83" s="483"/>
      <c r="G83" s="144"/>
      <c r="H83" s="38"/>
      <c r="I83" s="38"/>
      <c r="J83" s="490">
        <f>(F83+G83+H83+I83)*$J$5</f>
        <v>0</v>
      </c>
      <c r="K83" s="483"/>
      <c r="L83" s="144"/>
      <c r="M83" s="38"/>
      <c r="N83" s="38"/>
      <c r="O83" s="490">
        <f>(K83+L83+M83+N83)*$O$5</f>
        <v>0</v>
      </c>
      <c r="P83" s="38"/>
      <c r="Q83" s="38"/>
      <c r="R83" s="203">
        <f t="shared" si="6"/>
        <v>0</v>
      </c>
      <c r="S83" s="38"/>
      <c r="T83" s="38"/>
      <c r="U83" s="38"/>
      <c r="V83" s="362">
        <f t="shared" si="8"/>
        <v>0</v>
      </c>
      <c r="W83" s="38"/>
      <c r="X83" s="38"/>
      <c r="Y83" s="38"/>
      <c r="Z83" s="170">
        <f t="shared" si="7"/>
        <v>0</v>
      </c>
      <c r="AA83" s="173">
        <f t="shared" si="9"/>
        <v>0</v>
      </c>
      <c r="AB83" s="428">
        <f>(D83+E83)-AA83</f>
        <v>0</v>
      </c>
    </row>
    <row r="84" spans="1:28" s="34" customFormat="1" ht="18" customHeight="1" x14ac:dyDescent="0.25">
      <c r="A84" s="230">
        <v>70</v>
      </c>
      <c r="B84" s="16" t="s">
        <v>70</v>
      </c>
      <c r="C84" s="17" t="s">
        <v>12</v>
      </c>
      <c r="D84" s="20"/>
      <c r="E84" s="20"/>
      <c r="F84" s="483"/>
      <c r="G84" s="144"/>
      <c r="H84" s="38"/>
      <c r="I84" s="38"/>
      <c r="J84" s="490">
        <f>(F84+G84+H84+I84)*$J$5</f>
        <v>0</v>
      </c>
      <c r="K84" s="483"/>
      <c r="L84" s="144"/>
      <c r="M84" s="38"/>
      <c r="N84" s="38"/>
      <c r="O84" s="490">
        <f>(K84+L84+M84+N84)*$O$5</f>
        <v>0</v>
      </c>
      <c r="P84" s="38"/>
      <c r="Q84" s="38"/>
      <c r="R84" s="203">
        <f t="shared" si="6"/>
        <v>0</v>
      </c>
      <c r="S84" s="38"/>
      <c r="T84" s="38"/>
      <c r="U84" s="38"/>
      <c r="V84" s="362">
        <f t="shared" si="8"/>
        <v>0</v>
      </c>
      <c r="W84" s="38"/>
      <c r="X84" s="38"/>
      <c r="Y84" s="38"/>
      <c r="Z84" s="170">
        <f t="shared" si="7"/>
        <v>0</v>
      </c>
      <c r="AA84" s="173">
        <f t="shared" si="9"/>
        <v>0</v>
      </c>
      <c r="AB84" s="428">
        <f>(D84+E84)-AA84</f>
        <v>0</v>
      </c>
    </row>
    <row r="85" spans="1:28" s="34" customFormat="1" ht="18" customHeight="1" x14ac:dyDescent="0.25">
      <c r="A85" s="230">
        <v>71</v>
      </c>
      <c r="B85" s="22" t="s">
        <v>101</v>
      </c>
      <c r="C85" s="17" t="s">
        <v>12</v>
      </c>
      <c r="D85" s="20"/>
      <c r="E85" s="20"/>
      <c r="F85" s="483"/>
      <c r="G85" s="144"/>
      <c r="H85" s="38"/>
      <c r="I85" s="38"/>
      <c r="J85" s="490">
        <f>(F85+G85+H85+I85)*$J$5</f>
        <v>0</v>
      </c>
      <c r="K85" s="483"/>
      <c r="L85" s="144"/>
      <c r="M85" s="38"/>
      <c r="N85" s="38"/>
      <c r="O85" s="490">
        <f>(K85+L85+M85+N85)*$O$5</f>
        <v>0</v>
      </c>
      <c r="P85" s="38"/>
      <c r="Q85" s="38"/>
      <c r="R85" s="203">
        <f t="shared" si="6"/>
        <v>0</v>
      </c>
      <c r="S85" s="38"/>
      <c r="T85" s="38"/>
      <c r="U85" s="38"/>
      <c r="V85" s="362">
        <f t="shared" si="8"/>
        <v>0</v>
      </c>
      <c r="W85" s="38"/>
      <c r="X85" s="38"/>
      <c r="Y85" s="38"/>
      <c r="Z85" s="170">
        <f t="shared" si="7"/>
        <v>0</v>
      </c>
      <c r="AA85" s="173">
        <f t="shared" si="9"/>
        <v>0</v>
      </c>
      <c r="AB85" s="428">
        <f>(D85+E85)-AA85</f>
        <v>0</v>
      </c>
    </row>
    <row r="86" spans="1:28" s="34" customFormat="1" ht="18" customHeight="1" x14ac:dyDescent="0.25">
      <c r="A86" s="230">
        <v>72</v>
      </c>
      <c r="B86" s="22" t="s">
        <v>109</v>
      </c>
      <c r="C86" s="17" t="s">
        <v>12</v>
      </c>
      <c r="D86" s="20"/>
      <c r="E86" s="20"/>
      <c r="F86" s="483"/>
      <c r="G86" s="144"/>
      <c r="H86" s="38"/>
      <c r="I86" s="38"/>
      <c r="J86" s="490">
        <f>(F86+G86+H86+I86)*$J$5</f>
        <v>0</v>
      </c>
      <c r="K86" s="483"/>
      <c r="L86" s="144"/>
      <c r="M86" s="38"/>
      <c r="N86" s="38"/>
      <c r="O86" s="490">
        <f>(K86+L86+M86+N86)*$O$5</f>
        <v>0</v>
      </c>
      <c r="P86" s="38"/>
      <c r="Q86" s="38"/>
      <c r="R86" s="203">
        <f t="shared" si="6"/>
        <v>0</v>
      </c>
      <c r="S86" s="38"/>
      <c r="T86" s="38"/>
      <c r="U86" s="38"/>
      <c r="V86" s="362">
        <f t="shared" si="8"/>
        <v>0</v>
      </c>
      <c r="W86" s="38"/>
      <c r="X86" s="38"/>
      <c r="Y86" s="38"/>
      <c r="Z86" s="170">
        <f t="shared" si="7"/>
        <v>0</v>
      </c>
      <c r="AA86" s="173">
        <f t="shared" si="9"/>
        <v>0</v>
      </c>
      <c r="AB86" s="428">
        <f>(D86+E86)-AA86</f>
        <v>0</v>
      </c>
    </row>
    <row r="87" spans="1:28" s="34" customFormat="1" ht="18" customHeight="1" x14ac:dyDescent="0.25">
      <c r="A87" s="230">
        <v>73</v>
      </c>
      <c r="B87" s="22" t="s">
        <v>110</v>
      </c>
      <c r="C87" s="17" t="s">
        <v>12</v>
      </c>
      <c r="D87" s="20"/>
      <c r="E87" s="20"/>
      <c r="F87" s="483"/>
      <c r="G87" s="144"/>
      <c r="H87" s="38"/>
      <c r="I87" s="38"/>
      <c r="J87" s="490">
        <f>(F87+G87+H87+I87)*$J$5</f>
        <v>0</v>
      </c>
      <c r="K87" s="483"/>
      <c r="L87" s="144"/>
      <c r="M87" s="38"/>
      <c r="N87" s="38"/>
      <c r="O87" s="490">
        <f>(K87+L87+M87+N87)*$O$5</f>
        <v>0</v>
      </c>
      <c r="P87" s="38"/>
      <c r="Q87" s="38"/>
      <c r="R87" s="203">
        <f t="shared" si="6"/>
        <v>0</v>
      </c>
      <c r="S87" s="38"/>
      <c r="T87" s="38"/>
      <c r="U87" s="38"/>
      <c r="V87" s="362">
        <f t="shared" si="8"/>
        <v>0</v>
      </c>
      <c r="W87" s="38"/>
      <c r="X87" s="38"/>
      <c r="Y87" s="38"/>
      <c r="Z87" s="170">
        <f t="shared" si="7"/>
        <v>0</v>
      </c>
      <c r="AA87" s="173">
        <f t="shared" si="9"/>
        <v>0</v>
      </c>
      <c r="AB87" s="428">
        <f>(D87+E87)-AA87</f>
        <v>0</v>
      </c>
    </row>
    <row r="88" spans="1:28" s="34" customFormat="1" ht="18" customHeight="1" x14ac:dyDescent="0.25">
      <c r="A88" s="230">
        <v>74</v>
      </c>
      <c r="B88" s="22" t="s">
        <v>179</v>
      </c>
      <c r="C88" s="23" t="s">
        <v>12</v>
      </c>
      <c r="D88" s="31"/>
      <c r="E88" s="31"/>
      <c r="F88" s="483"/>
      <c r="G88" s="144"/>
      <c r="H88" s="38"/>
      <c r="I88" s="38"/>
      <c r="J88" s="490">
        <f>(F88+G88+H88+I88)*$J$5</f>
        <v>0</v>
      </c>
      <c r="K88" s="483"/>
      <c r="L88" s="144"/>
      <c r="M88" s="38"/>
      <c r="N88" s="38"/>
      <c r="O88" s="490">
        <f>(K88+L88+M88+N88)*$O$5</f>
        <v>0</v>
      </c>
      <c r="P88" s="38"/>
      <c r="Q88" s="38"/>
      <c r="R88" s="203">
        <f t="shared" si="6"/>
        <v>0</v>
      </c>
      <c r="S88" s="38"/>
      <c r="T88" s="38"/>
      <c r="U88" s="38"/>
      <c r="V88" s="362">
        <f t="shared" si="8"/>
        <v>0</v>
      </c>
      <c r="W88" s="38"/>
      <c r="X88" s="38"/>
      <c r="Y88" s="38"/>
      <c r="Z88" s="170">
        <f t="shared" si="7"/>
        <v>0</v>
      </c>
      <c r="AA88" s="173">
        <f t="shared" si="9"/>
        <v>0</v>
      </c>
      <c r="AB88" s="428">
        <f>(D88+E88)-AA88</f>
        <v>0</v>
      </c>
    </row>
    <row r="89" spans="1:28" s="34" customFormat="1" ht="18" customHeight="1" x14ac:dyDescent="0.25">
      <c r="A89" s="230">
        <v>75</v>
      </c>
      <c r="B89" s="22" t="s">
        <v>180</v>
      </c>
      <c r="C89" s="23" t="s">
        <v>12</v>
      </c>
      <c r="D89" s="31"/>
      <c r="E89" s="31"/>
      <c r="F89" s="483"/>
      <c r="G89" s="144"/>
      <c r="H89" s="38"/>
      <c r="I89" s="38"/>
      <c r="J89" s="490">
        <f>(F89+G89+H89+I89)*$J$5</f>
        <v>0</v>
      </c>
      <c r="K89" s="483"/>
      <c r="L89" s="144"/>
      <c r="M89" s="38"/>
      <c r="N89" s="38"/>
      <c r="O89" s="490">
        <f>(K89+L89+M89+N89)*$O$5</f>
        <v>0</v>
      </c>
      <c r="P89" s="38"/>
      <c r="Q89" s="38"/>
      <c r="R89" s="203">
        <f t="shared" si="6"/>
        <v>0</v>
      </c>
      <c r="S89" s="38"/>
      <c r="T89" s="38"/>
      <c r="U89" s="38"/>
      <c r="V89" s="362">
        <f t="shared" si="8"/>
        <v>0</v>
      </c>
      <c r="W89" s="38"/>
      <c r="X89" s="38"/>
      <c r="Y89" s="38"/>
      <c r="Z89" s="170">
        <f t="shared" si="7"/>
        <v>0</v>
      </c>
      <c r="AA89" s="173">
        <f t="shared" si="9"/>
        <v>0</v>
      </c>
      <c r="AB89" s="428">
        <f>(D89+E89)-AA89</f>
        <v>0</v>
      </c>
    </row>
    <row r="90" spans="1:28" s="34" customFormat="1" ht="18" customHeight="1" x14ac:dyDescent="0.25">
      <c r="A90" s="233"/>
      <c r="B90" s="269" t="s">
        <v>186</v>
      </c>
      <c r="C90" s="20"/>
      <c r="D90" s="20"/>
      <c r="E90" s="20"/>
      <c r="F90" s="483"/>
      <c r="G90" s="144"/>
      <c r="H90" s="38"/>
      <c r="I90" s="38"/>
      <c r="J90" s="490">
        <f>(F90+G90+H90+I90)*$J$5</f>
        <v>0</v>
      </c>
      <c r="K90" s="483"/>
      <c r="L90" s="144"/>
      <c r="M90" s="38"/>
      <c r="N90" s="38"/>
      <c r="O90" s="490">
        <f>(K90+L90+M90+N90)*$O$5</f>
        <v>0</v>
      </c>
      <c r="P90" s="38"/>
      <c r="Q90" s="38"/>
      <c r="R90" s="203">
        <f t="shared" si="6"/>
        <v>0</v>
      </c>
      <c r="S90" s="38"/>
      <c r="T90" s="38"/>
      <c r="U90" s="38"/>
      <c r="V90" s="362">
        <f t="shared" si="8"/>
        <v>0</v>
      </c>
      <c r="W90" s="38"/>
      <c r="X90" s="38"/>
      <c r="Y90" s="38"/>
      <c r="Z90" s="170">
        <f t="shared" si="7"/>
        <v>0</v>
      </c>
      <c r="AA90" s="173">
        <f t="shared" si="9"/>
        <v>0</v>
      </c>
      <c r="AB90" s="428">
        <f>(D90+E90)-AA90</f>
        <v>0</v>
      </c>
    </row>
    <row r="91" spans="1:28" s="34" customFormat="1" ht="18" customHeight="1" x14ac:dyDescent="0.25">
      <c r="A91" s="233">
        <v>76</v>
      </c>
      <c r="B91" s="19" t="s">
        <v>188</v>
      </c>
      <c r="C91" s="39" t="s">
        <v>45</v>
      </c>
      <c r="D91" s="415"/>
      <c r="E91" s="415"/>
      <c r="F91" s="483"/>
      <c r="G91" s="144"/>
      <c r="H91" s="38"/>
      <c r="I91" s="38"/>
      <c r="J91" s="490">
        <f>(F91+G91+H91+I91)*$J$5</f>
        <v>0</v>
      </c>
      <c r="K91" s="483"/>
      <c r="L91" s="144"/>
      <c r="M91" s="38"/>
      <c r="N91" s="38"/>
      <c r="O91" s="490">
        <f>(K91+L91+M91+N91)*$O$5</f>
        <v>0</v>
      </c>
      <c r="P91" s="38"/>
      <c r="Q91" s="38"/>
      <c r="R91" s="203">
        <f t="shared" si="6"/>
        <v>0</v>
      </c>
      <c r="S91" s="38"/>
      <c r="T91" s="38"/>
      <c r="U91" s="38"/>
      <c r="V91" s="362">
        <f t="shared" si="8"/>
        <v>0</v>
      </c>
      <c r="W91" s="38"/>
      <c r="X91" s="38"/>
      <c r="Y91" s="38"/>
      <c r="Z91" s="170">
        <f t="shared" si="7"/>
        <v>0</v>
      </c>
      <c r="AA91" s="173">
        <f t="shared" si="9"/>
        <v>0</v>
      </c>
      <c r="AB91" s="428">
        <f>(D91+E91)-AA91</f>
        <v>0</v>
      </c>
    </row>
    <row r="92" spans="1:28" s="34" customFormat="1" ht="18" customHeight="1" x14ac:dyDescent="0.25">
      <c r="A92" s="233">
        <v>77</v>
      </c>
      <c r="B92" s="19" t="s">
        <v>187</v>
      </c>
      <c r="C92" s="39" t="s">
        <v>45</v>
      </c>
      <c r="D92" s="415"/>
      <c r="E92" s="415"/>
      <c r="F92" s="483"/>
      <c r="G92" s="144"/>
      <c r="H92" s="38"/>
      <c r="I92" s="38"/>
      <c r="J92" s="490">
        <f>(F92+G92+H92+I92)*$J$5</f>
        <v>0</v>
      </c>
      <c r="K92" s="483"/>
      <c r="L92" s="144"/>
      <c r="M92" s="38"/>
      <c r="N92" s="38"/>
      <c r="O92" s="490">
        <f>(K92+L92+M92+N92)*$O$5</f>
        <v>0</v>
      </c>
      <c r="P92" s="38"/>
      <c r="Q92" s="38"/>
      <c r="R92" s="203">
        <f t="shared" si="6"/>
        <v>0</v>
      </c>
      <c r="S92" s="38"/>
      <c r="T92" s="38"/>
      <c r="U92" s="38"/>
      <c r="V92" s="362">
        <f t="shared" si="8"/>
        <v>0</v>
      </c>
      <c r="W92" s="38"/>
      <c r="X92" s="38"/>
      <c r="Y92" s="38"/>
      <c r="Z92" s="170">
        <f t="shared" si="7"/>
        <v>0</v>
      </c>
      <c r="AA92" s="173">
        <f t="shared" si="9"/>
        <v>0</v>
      </c>
      <c r="AB92" s="428">
        <f>(D92+E92)-AA92</f>
        <v>0</v>
      </c>
    </row>
    <row r="93" spans="1:28" s="34" customFormat="1" ht="18" customHeight="1" x14ac:dyDescent="0.25">
      <c r="A93" s="232"/>
      <c r="B93" s="269" t="s">
        <v>181</v>
      </c>
      <c r="C93" s="17"/>
      <c r="D93" s="20"/>
      <c r="E93" s="20"/>
      <c r="F93" s="483"/>
      <c r="G93" s="144"/>
      <c r="H93" s="38"/>
      <c r="I93" s="38"/>
      <c r="J93" s="490">
        <f>(F93+G93+H93+I93)*$J$5</f>
        <v>0</v>
      </c>
      <c r="K93" s="483"/>
      <c r="L93" s="144"/>
      <c r="M93" s="38"/>
      <c r="N93" s="38"/>
      <c r="O93" s="490">
        <f>(K93+L93+M93+N93)*$O$5</f>
        <v>0</v>
      </c>
      <c r="P93" s="38"/>
      <c r="Q93" s="38"/>
      <c r="R93" s="203">
        <f t="shared" si="6"/>
        <v>0</v>
      </c>
      <c r="S93" s="38"/>
      <c r="T93" s="38"/>
      <c r="U93" s="38"/>
      <c r="V93" s="362">
        <f t="shared" si="8"/>
        <v>0</v>
      </c>
      <c r="W93" s="38"/>
      <c r="X93" s="38"/>
      <c r="Y93" s="38"/>
      <c r="Z93" s="170">
        <f t="shared" si="7"/>
        <v>0</v>
      </c>
      <c r="AA93" s="173">
        <f t="shared" si="9"/>
        <v>0</v>
      </c>
      <c r="AB93" s="428">
        <f>(D93+E93)-AA93</f>
        <v>0</v>
      </c>
    </row>
    <row r="94" spans="1:28" s="34" customFormat="1" ht="18" customHeight="1" x14ac:dyDescent="0.25">
      <c r="A94" s="233">
        <v>78</v>
      </c>
      <c r="B94" s="19" t="s">
        <v>0</v>
      </c>
      <c r="C94" s="17" t="s">
        <v>82</v>
      </c>
      <c r="D94" s="20"/>
      <c r="E94" s="20"/>
      <c r="F94" s="483"/>
      <c r="G94" s="144"/>
      <c r="H94" s="38"/>
      <c r="I94" s="38"/>
      <c r="J94" s="490">
        <f>(F94+G94+H94+I94)*$J$5</f>
        <v>0</v>
      </c>
      <c r="K94" s="483"/>
      <c r="L94" s="144"/>
      <c r="M94" s="38"/>
      <c r="N94" s="38"/>
      <c r="O94" s="490">
        <f>(K94+L94+M94+N94)*$O$5</f>
        <v>0</v>
      </c>
      <c r="P94" s="38"/>
      <c r="Q94" s="38"/>
      <c r="R94" s="203">
        <f t="shared" si="6"/>
        <v>0</v>
      </c>
      <c r="S94" s="38"/>
      <c r="T94" s="38"/>
      <c r="U94" s="38"/>
      <c r="V94" s="362">
        <f t="shared" si="8"/>
        <v>0</v>
      </c>
      <c r="W94" s="38"/>
      <c r="X94" s="38"/>
      <c r="Y94" s="38"/>
      <c r="Z94" s="170">
        <f t="shared" si="7"/>
        <v>0</v>
      </c>
      <c r="AA94" s="173">
        <f t="shared" si="9"/>
        <v>0</v>
      </c>
      <c r="AB94" s="428">
        <f>(D94+E94)-AA94</f>
        <v>0</v>
      </c>
    </row>
    <row r="95" spans="1:28" s="34" customFormat="1" ht="18" customHeight="1" x14ac:dyDescent="0.25">
      <c r="A95" s="230">
        <v>79</v>
      </c>
      <c r="B95" s="19" t="s">
        <v>159</v>
      </c>
      <c r="C95" s="17" t="s">
        <v>12</v>
      </c>
      <c r="D95" s="20"/>
      <c r="E95" s="20"/>
      <c r="F95" s="483"/>
      <c r="G95" s="144"/>
      <c r="H95" s="38"/>
      <c r="I95" s="38"/>
      <c r="J95" s="490">
        <f>(F95+G95+H95+I95)*$J$5</f>
        <v>0</v>
      </c>
      <c r="K95" s="483"/>
      <c r="L95" s="144"/>
      <c r="M95" s="38"/>
      <c r="N95" s="38"/>
      <c r="O95" s="490">
        <f>(K95+L95+M95+N95)*$O$5</f>
        <v>0</v>
      </c>
      <c r="P95" s="38"/>
      <c r="Q95" s="38"/>
      <c r="R95" s="203">
        <f t="shared" si="6"/>
        <v>0</v>
      </c>
      <c r="S95" s="38"/>
      <c r="T95" s="38"/>
      <c r="U95" s="38"/>
      <c r="V95" s="362">
        <f t="shared" si="8"/>
        <v>0</v>
      </c>
      <c r="W95" s="38"/>
      <c r="X95" s="38"/>
      <c r="Y95" s="38"/>
      <c r="Z95" s="170">
        <f t="shared" si="7"/>
        <v>0</v>
      </c>
      <c r="AA95" s="173">
        <f t="shared" si="9"/>
        <v>0</v>
      </c>
      <c r="AB95" s="428">
        <f>(D95+E95)-AA95</f>
        <v>0</v>
      </c>
    </row>
    <row r="96" spans="1:28" s="34" customFormat="1" ht="18" customHeight="1" x14ac:dyDescent="0.25">
      <c r="A96" s="233">
        <v>80</v>
      </c>
      <c r="B96" s="16" t="s">
        <v>81</v>
      </c>
      <c r="C96" s="17" t="s">
        <v>12</v>
      </c>
      <c r="D96" s="20"/>
      <c r="E96" s="20"/>
      <c r="F96" s="483"/>
      <c r="G96" s="144"/>
      <c r="H96" s="38"/>
      <c r="I96" s="38"/>
      <c r="J96" s="490">
        <f>(F96+G96+H96+I96)*$J$5</f>
        <v>0</v>
      </c>
      <c r="K96" s="483"/>
      <c r="L96" s="144"/>
      <c r="M96" s="38"/>
      <c r="N96" s="38"/>
      <c r="O96" s="490">
        <f>(K96+L96+M96+N96)*$O$5</f>
        <v>0</v>
      </c>
      <c r="P96" s="38"/>
      <c r="Q96" s="38"/>
      <c r="R96" s="203">
        <f t="shared" si="6"/>
        <v>0</v>
      </c>
      <c r="S96" s="38"/>
      <c r="T96" s="38"/>
      <c r="U96" s="38"/>
      <c r="V96" s="362">
        <f t="shared" si="8"/>
        <v>0</v>
      </c>
      <c r="W96" s="38"/>
      <c r="X96" s="38"/>
      <c r="Y96" s="38"/>
      <c r="Z96" s="170">
        <f t="shared" si="7"/>
        <v>0</v>
      </c>
      <c r="AA96" s="173">
        <f t="shared" si="9"/>
        <v>0</v>
      </c>
      <c r="AB96" s="428">
        <f>(D96+E96)-AA96</f>
        <v>0</v>
      </c>
    </row>
    <row r="97" spans="1:483" s="34" customFormat="1" ht="18" customHeight="1" x14ac:dyDescent="0.25">
      <c r="A97" s="230">
        <v>81</v>
      </c>
      <c r="B97" s="28" t="s">
        <v>3</v>
      </c>
      <c r="C97" s="29" t="s">
        <v>12</v>
      </c>
      <c r="D97" s="416"/>
      <c r="E97" s="416"/>
      <c r="F97" s="483"/>
      <c r="G97" s="144"/>
      <c r="H97" s="38"/>
      <c r="I97" s="38"/>
      <c r="J97" s="490">
        <f>(F97+G97+H97+I97)*$J$5</f>
        <v>0</v>
      </c>
      <c r="K97" s="483"/>
      <c r="L97" s="144"/>
      <c r="M97" s="38"/>
      <c r="N97" s="38"/>
      <c r="O97" s="490">
        <f>(K97+L97+M97+N97)*$O$5</f>
        <v>0</v>
      </c>
      <c r="P97" s="203">
        <v>0.02</v>
      </c>
      <c r="Q97" s="38"/>
      <c r="R97" s="203">
        <f t="shared" si="6"/>
        <v>0.02</v>
      </c>
      <c r="S97" s="38"/>
      <c r="T97" s="38"/>
      <c r="U97" s="38"/>
      <c r="V97" s="362">
        <f t="shared" si="8"/>
        <v>0</v>
      </c>
      <c r="W97" s="38"/>
      <c r="X97" s="38"/>
      <c r="Y97" s="38"/>
      <c r="Z97" s="170">
        <f t="shared" si="7"/>
        <v>0</v>
      </c>
      <c r="AA97" s="173">
        <f t="shared" si="9"/>
        <v>0.02</v>
      </c>
      <c r="AB97" s="428">
        <f>(D97+E97)-AA97</f>
        <v>-0.02</v>
      </c>
    </row>
    <row r="98" spans="1:483" s="34" customFormat="1" ht="18" customHeight="1" x14ac:dyDescent="0.25">
      <c r="A98" s="233">
        <v>82</v>
      </c>
      <c r="B98" s="28" t="s">
        <v>183</v>
      </c>
      <c r="C98" s="29" t="s">
        <v>12</v>
      </c>
      <c r="D98" s="416"/>
      <c r="E98" s="416"/>
      <c r="F98" s="483"/>
      <c r="G98" s="144"/>
      <c r="H98" s="38"/>
      <c r="I98" s="38"/>
      <c r="J98" s="490">
        <f>(F98+G98+H98+I98)*$J$5</f>
        <v>0</v>
      </c>
      <c r="K98" s="483"/>
      <c r="L98" s="144"/>
      <c r="M98" s="38"/>
      <c r="N98" s="38"/>
      <c r="O98" s="490">
        <f>(K98+L98+M98+N98)*$O$5</f>
        <v>0</v>
      </c>
      <c r="P98" s="38"/>
      <c r="Q98" s="38"/>
      <c r="R98" s="203">
        <f t="shared" si="6"/>
        <v>0</v>
      </c>
      <c r="S98" s="38"/>
      <c r="T98" s="38"/>
      <c r="U98" s="38"/>
      <c r="V98" s="362">
        <f t="shared" si="8"/>
        <v>0</v>
      </c>
      <c r="W98" s="38"/>
      <c r="X98" s="38"/>
      <c r="Y98" s="38"/>
      <c r="Z98" s="170">
        <f t="shared" si="7"/>
        <v>0</v>
      </c>
      <c r="AA98" s="173">
        <f t="shared" si="9"/>
        <v>0</v>
      </c>
      <c r="AB98" s="428">
        <f>(D98+E98)-AA98</f>
        <v>0</v>
      </c>
    </row>
    <row r="99" spans="1:483" s="34" customFormat="1" ht="18" customHeight="1" x14ac:dyDescent="0.25">
      <c r="A99" s="230">
        <v>83</v>
      </c>
      <c r="B99" s="28" t="s">
        <v>184</v>
      </c>
      <c r="C99" s="29" t="s">
        <v>12</v>
      </c>
      <c r="D99" s="416"/>
      <c r="E99" s="416"/>
      <c r="F99" s="483"/>
      <c r="G99" s="144"/>
      <c r="H99" s="38"/>
      <c r="I99" s="38"/>
      <c r="J99" s="490">
        <f>(F99+G99+H99+I99)*$J$5</f>
        <v>0</v>
      </c>
      <c r="K99" s="483"/>
      <c r="L99" s="144"/>
      <c r="M99" s="38"/>
      <c r="N99" s="38"/>
      <c r="O99" s="490">
        <f>(K99+L99+M99+N99)*$O$5</f>
        <v>0</v>
      </c>
      <c r="P99" s="38"/>
      <c r="Q99" s="38"/>
      <c r="R99" s="203">
        <f t="shared" si="6"/>
        <v>0</v>
      </c>
      <c r="S99" s="38"/>
      <c r="T99" s="38"/>
      <c r="U99" s="38"/>
      <c r="V99" s="362">
        <f t="shared" si="8"/>
        <v>0</v>
      </c>
      <c r="W99" s="38"/>
      <c r="X99" s="38"/>
      <c r="Y99" s="38"/>
      <c r="Z99" s="170">
        <f t="shared" si="7"/>
        <v>0</v>
      </c>
      <c r="AA99" s="173">
        <f t="shared" si="9"/>
        <v>0</v>
      </c>
      <c r="AB99" s="428">
        <f>(D99+E99)-AA99</f>
        <v>0</v>
      </c>
    </row>
    <row r="100" spans="1:483" s="34" customFormat="1" ht="18" customHeight="1" x14ac:dyDescent="0.25">
      <c r="A100" s="233">
        <v>84</v>
      </c>
      <c r="B100" s="28" t="s">
        <v>163</v>
      </c>
      <c r="C100" s="29" t="s">
        <v>12</v>
      </c>
      <c r="D100" s="416"/>
      <c r="E100" s="416"/>
      <c r="F100" s="483"/>
      <c r="G100" s="144"/>
      <c r="H100" s="38"/>
      <c r="I100" s="38"/>
      <c r="J100" s="490">
        <f>(F100+G100+H100+I100)*$J$5</f>
        <v>0</v>
      </c>
      <c r="K100" s="483"/>
      <c r="L100" s="144"/>
      <c r="M100" s="38"/>
      <c r="N100" s="38"/>
      <c r="O100" s="490">
        <f>(K100+L100+M100+N100)*$O$5</f>
        <v>0</v>
      </c>
      <c r="P100" s="38"/>
      <c r="Q100" s="38"/>
      <c r="R100" s="203">
        <f t="shared" si="6"/>
        <v>0</v>
      </c>
      <c r="S100" s="38"/>
      <c r="T100" s="38"/>
      <c r="U100" s="38"/>
      <c r="V100" s="362">
        <f t="shared" si="8"/>
        <v>0</v>
      </c>
      <c r="W100" s="38"/>
      <c r="X100" s="38"/>
      <c r="Y100" s="38"/>
      <c r="Z100" s="170">
        <f t="shared" si="7"/>
        <v>0</v>
      </c>
      <c r="AA100" s="173">
        <f t="shared" si="9"/>
        <v>0</v>
      </c>
      <c r="AB100" s="428">
        <f>(D100+E100)-AA100</f>
        <v>0</v>
      </c>
    </row>
    <row r="101" spans="1:483" s="34" customFormat="1" ht="18" customHeight="1" x14ac:dyDescent="0.25">
      <c r="A101" s="230">
        <v>85</v>
      </c>
      <c r="B101" s="51" t="s">
        <v>182</v>
      </c>
      <c r="C101" s="29" t="s">
        <v>12</v>
      </c>
      <c r="D101" s="416"/>
      <c r="E101" s="416"/>
      <c r="F101" s="483"/>
      <c r="G101" s="144"/>
      <c r="H101" s="38"/>
      <c r="I101" s="38"/>
      <c r="J101" s="490">
        <f>(F101+G101+H101+I101)*$J$5</f>
        <v>0</v>
      </c>
      <c r="K101" s="483"/>
      <c r="L101" s="144"/>
      <c r="M101" s="38"/>
      <c r="N101" s="38"/>
      <c r="O101" s="490">
        <f>(K101+L101+M101+N101)*$O$5</f>
        <v>0</v>
      </c>
      <c r="P101" s="38"/>
      <c r="Q101" s="38"/>
      <c r="R101" s="203">
        <f t="shared" si="6"/>
        <v>0</v>
      </c>
      <c r="S101" s="38"/>
      <c r="T101" s="38"/>
      <c r="U101" s="38"/>
      <c r="V101" s="362">
        <f t="shared" si="8"/>
        <v>0</v>
      </c>
      <c r="W101" s="38"/>
      <c r="X101" s="38"/>
      <c r="Y101" s="38"/>
      <c r="Z101" s="170">
        <f t="shared" si="7"/>
        <v>0</v>
      </c>
      <c r="AA101" s="173">
        <f t="shared" si="9"/>
        <v>0</v>
      </c>
      <c r="AB101" s="428">
        <f>(D101+E101)-AA101</f>
        <v>0</v>
      </c>
    </row>
    <row r="102" spans="1:483" s="34" customFormat="1" ht="18" customHeight="1" x14ac:dyDescent="0.25">
      <c r="A102" s="233">
        <v>86</v>
      </c>
      <c r="B102" s="19" t="s">
        <v>185</v>
      </c>
      <c r="C102" s="29" t="s">
        <v>82</v>
      </c>
      <c r="D102" s="416"/>
      <c r="E102" s="416"/>
      <c r="F102" s="483"/>
      <c r="G102" s="144"/>
      <c r="H102" s="38"/>
      <c r="I102" s="38"/>
      <c r="J102" s="490">
        <f>(F102+G102+H102+I102)*$J$5</f>
        <v>0</v>
      </c>
      <c r="K102" s="483"/>
      <c r="L102" s="144"/>
      <c r="M102" s="38"/>
      <c r="N102" s="38"/>
      <c r="O102" s="490">
        <f>(K102+L102+M102+N102)*$O$5</f>
        <v>0</v>
      </c>
      <c r="P102" s="38"/>
      <c r="Q102" s="38"/>
      <c r="R102" s="203">
        <f t="shared" si="6"/>
        <v>0</v>
      </c>
      <c r="S102" s="38"/>
      <c r="T102" s="38"/>
      <c r="U102" s="38"/>
      <c r="V102" s="362">
        <f t="shared" si="8"/>
        <v>0</v>
      </c>
      <c r="W102" s="38"/>
      <c r="X102" s="38"/>
      <c r="Y102" s="38"/>
      <c r="Z102" s="170">
        <f t="shared" si="7"/>
        <v>0</v>
      </c>
      <c r="AA102" s="173">
        <f t="shared" si="9"/>
        <v>0</v>
      </c>
      <c r="AB102" s="428">
        <f>(D102+E102)-AA102</f>
        <v>0</v>
      </c>
    </row>
    <row r="103" spans="1:483" s="34" customFormat="1" ht="18" customHeight="1" x14ac:dyDescent="0.25">
      <c r="A103" s="234"/>
      <c r="B103" s="270" t="s">
        <v>83</v>
      </c>
      <c r="C103" s="40"/>
      <c r="D103" s="417"/>
      <c r="E103" s="417"/>
      <c r="F103" s="485"/>
      <c r="G103" s="146"/>
      <c r="H103" s="147"/>
      <c r="I103" s="147"/>
      <c r="J103" s="490">
        <f>(F103+G103+H103+I103)*$J$5</f>
        <v>0</v>
      </c>
      <c r="K103" s="485"/>
      <c r="L103" s="146"/>
      <c r="M103" s="147"/>
      <c r="N103" s="147"/>
      <c r="O103" s="490">
        <f>(K103+L103+M103+N103)*$O$5</f>
        <v>0</v>
      </c>
      <c r="P103" s="147"/>
      <c r="Q103" s="147"/>
      <c r="R103" s="203">
        <f t="shared" ref="R103:R134" si="10">(P103+Q103)*$R$5</f>
        <v>0</v>
      </c>
      <c r="S103" s="147"/>
      <c r="T103" s="147"/>
      <c r="U103" s="147"/>
      <c r="V103" s="362">
        <f t="shared" si="8"/>
        <v>0</v>
      </c>
      <c r="W103" s="147"/>
      <c r="X103" s="147"/>
      <c r="Y103" s="147"/>
      <c r="Z103" s="170">
        <f t="shared" ref="Z103:Z134" si="11">(W103+X103+Y103)*$Z$5</f>
        <v>0</v>
      </c>
      <c r="AA103" s="173">
        <f t="shared" si="9"/>
        <v>0</v>
      </c>
      <c r="AB103" s="428">
        <f>(D103+E103)-AA103</f>
        <v>0</v>
      </c>
    </row>
    <row r="104" spans="1:483" s="34" customFormat="1" ht="18" customHeight="1" x14ac:dyDescent="0.25">
      <c r="A104" s="230">
        <v>87</v>
      </c>
      <c r="B104" s="16" t="s">
        <v>84</v>
      </c>
      <c r="C104" s="29" t="s">
        <v>12</v>
      </c>
      <c r="D104" s="416"/>
      <c r="E104" s="416"/>
      <c r="F104" s="483"/>
      <c r="G104" s="144"/>
      <c r="H104" s="38"/>
      <c r="I104" s="38"/>
      <c r="J104" s="490">
        <f>(F104+G104+H104+I104)*$J$5</f>
        <v>0</v>
      </c>
      <c r="K104" s="483"/>
      <c r="L104" s="144"/>
      <c r="M104" s="38"/>
      <c r="N104" s="38"/>
      <c r="O104" s="490">
        <f>(K104+L104+M104+N104)*$O$5</f>
        <v>0</v>
      </c>
      <c r="P104" s="38"/>
      <c r="Q104" s="38"/>
      <c r="R104" s="203">
        <f t="shared" si="10"/>
        <v>0</v>
      </c>
      <c r="S104" s="38"/>
      <c r="T104" s="38"/>
      <c r="U104" s="38"/>
      <c r="V104" s="362">
        <f t="shared" si="8"/>
        <v>0</v>
      </c>
      <c r="W104" s="203">
        <v>9.6000000000000002E-4</v>
      </c>
      <c r="X104" s="38"/>
      <c r="Y104" s="38"/>
      <c r="Z104" s="170">
        <f t="shared" si="11"/>
        <v>9.6000000000000002E-4</v>
      </c>
      <c r="AA104" s="173">
        <f t="shared" si="9"/>
        <v>9.6000000000000002E-4</v>
      </c>
      <c r="AB104" s="428">
        <f>(D104+E104)-AA104</f>
        <v>-9.6000000000000002E-4</v>
      </c>
    </row>
    <row r="105" spans="1:483" s="34" customFormat="1" ht="18" customHeight="1" x14ac:dyDescent="0.25">
      <c r="A105" s="234"/>
      <c r="B105" s="273">
        <v>4.8000000000000001E-2</v>
      </c>
      <c r="C105" s="39" t="s">
        <v>82</v>
      </c>
      <c r="D105" s="415"/>
      <c r="E105" s="415"/>
      <c r="F105" s="486"/>
      <c r="G105" s="149"/>
      <c r="H105" s="149"/>
      <c r="I105" s="149"/>
      <c r="J105" s="490">
        <f>(F105+G105+H105+I105)*$J$5</f>
        <v>0</v>
      </c>
      <c r="K105" s="486"/>
      <c r="L105" s="149"/>
      <c r="M105" s="149"/>
      <c r="N105" s="149"/>
      <c r="O105" s="490">
        <f>(K105+L105+M105+N105)*$O$5</f>
        <v>0</v>
      </c>
      <c r="P105" s="150"/>
      <c r="Q105" s="149"/>
      <c r="R105" s="203">
        <f t="shared" si="10"/>
        <v>0</v>
      </c>
      <c r="S105" s="150"/>
      <c r="T105" s="150"/>
      <c r="U105" s="150"/>
      <c r="V105" s="362">
        <f t="shared" si="8"/>
        <v>0</v>
      </c>
      <c r="W105" s="150"/>
      <c r="X105" s="190"/>
      <c r="Y105" s="150"/>
      <c r="Z105" s="170">
        <f t="shared" si="11"/>
        <v>0</v>
      </c>
      <c r="AA105" s="173">
        <f t="shared" si="9"/>
        <v>0</v>
      </c>
      <c r="AB105" s="428">
        <f>(D105+E105)-AA105</f>
        <v>0</v>
      </c>
    </row>
    <row r="106" spans="1:483" s="44" customFormat="1" ht="15" x14ac:dyDescent="0.25">
      <c r="A106" s="235"/>
      <c r="B106" s="271" t="s">
        <v>189</v>
      </c>
      <c r="C106" s="35"/>
      <c r="D106" s="418"/>
      <c r="E106" s="418"/>
      <c r="F106" s="487"/>
      <c r="G106" s="38"/>
      <c r="H106" s="38"/>
      <c r="I106" s="35"/>
      <c r="J106" s="490">
        <f>(F106+G106+H106+I106)*$J$5</f>
        <v>0</v>
      </c>
      <c r="K106" s="487"/>
      <c r="L106" s="38"/>
      <c r="M106" s="38"/>
      <c r="N106" s="38"/>
      <c r="O106" s="490">
        <f>(K106+L106+M106+N106)*$O$5</f>
        <v>0</v>
      </c>
      <c r="P106" s="148"/>
      <c r="Q106" s="38"/>
      <c r="R106" s="203">
        <f t="shared" si="10"/>
        <v>0</v>
      </c>
      <c r="S106" s="148"/>
      <c r="T106" s="148"/>
      <c r="U106" s="148"/>
      <c r="V106" s="362">
        <f t="shared" si="8"/>
        <v>0</v>
      </c>
      <c r="W106" s="148"/>
      <c r="X106" s="38"/>
      <c r="Y106" s="148"/>
      <c r="Z106" s="170">
        <f t="shared" si="11"/>
        <v>0</v>
      </c>
      <c r="AA106" s="173">
        <f t="shared" si="9"/>
        <v>0</v>
      </c>
      <c r="AB106" s="428">
        <f>(D106+E106)-AA106</f>
        <v>0</v>
      </c>
      <c r="AC106" s="45"/>
      <c r="AD106" s="45"/>
      <c r="AE106" s="45"/>
      <c r="AF106" s="45"/>
      <c r="AG106" s="45"/>
      <c r="AH106" s="45"/>
      <c r="AI106" s="45"/>
      <c r="AJ106" s="45"/>
      <c r="AK106" s="45"/>
      <c r="AL106" s="45"/>
      <c r="AM106" s="45"/>
      <c r="AN106" s="45"/>
      <c r="AO106" s="45"/>
      <c r="AP106" s="45"/>
      <c r="AQ106" s="45"/>
      <c r="AR106" s="45"/>
      <c r="AS106" s="45"/>
      <c r="AT106" s="45"/>
      <c r="AU106" s="45"/>
      <c r="AV106" s="45"/>
      <c r="AW106" s="45"/>
      <c r="AX106" s="45"/>
      <c r="AY106" s="45"/>
      <c r="AZ106" s="45"/>
      <c r="BA106" s="45"/>
      <c r="BB106" s="45"/>
      <c r="BC106" s="45"/>
      <c r="BD106" s="45"/>
      <c r="BE106" s="45"/>
      <c r="BF106" s="45"/>
      <c r="BG106" s="45"/>
      <c r="BH106" s="45"/>
      <c r="BI106" s="45"/>
      <c r="BJ106" s="45"/>
      <c r="BK106" s="45"/>
      <c r="BL106" s="45"/>
      <c r="BM106" s="45"/>
      <c r="BN106" s="45"/>
      <c r="BO106" s="45"/>
      <c r="BP106" s="45"/>
      <c r="BQ106" s="45"/>
      <c r="BR106" s="45"/>
      <c r="BS106" s="45"/>
      <c r="BT106" s="45"/>
      <c r="BU106" s="45"/>
      <c r="BV106" s="45"/>
      <c r="BW106" s="45"/>
      <c r="BX106" s="45"/>
      <c r="BY106" s="45"/>
      <c r="BZ106" s="45"/>
      <c r="CA106" s="45"/>
      <c r="CB106" s="45"/>
      <c r="CC106" s="45"/>
      <c r="CD106" s="45"/>
      <c r="CE106" s="45"/>
      <c r="CF106" s="45"/>
      <c r="CG106" s="45"/>
      <c r="CH106" s="45"/>
      <c r="CI106" s="45"/>
      <c r="CJ106" s="45"/>
      <c r="CK106" s="45"/>
      <c r="CL106" s="45"/>
      <c r="CM106" s="45"/>
      <c r="CN106" s="45"/>
      <c r="CO106" s="45"/>
      <c r="CP106" s="45"/>
      <c r="CQ106" s="45"/>
      <c r="CR106" s="45"/>
      <c r="CS106" s="45"/>
      <c r="CT106" s="45"/>
      <c r="CU106" s="45"/>
      <c r="CV106" s="45"/>
      <c r="CW106" s="45"/>
      <c r="CX106" s="45"/>
      <c r="CY106" s="45"/>
      <c r="CZ106" s="45"/>
      <c r="DA106" s="45"/>
      <c r="DB106" s="45"/>
      <c r="DC106" s="45"/>
      <c r="DD106" s="45"/>
      <c r="DE106" s="45"/>
      <c r="DF106" s="45"/>
      <c r="DG106" s="45"/>
      <c r="DH106" s="45"/>
      <c r="DI106" s="45"/>
      <c r="DJ106" s="45"/>
      <c r="DK106" s="45"/>
      <c r="DL106" s="45"/>
      <c r="DM106" s="45"/>
      <c r="DN106" s="45"/>
      <c r="DO106" s="45"/>
      <c r="DP106" s="45"/>
      <c r="DQ106" s="45"/>
      <c r="DR106" s="45"/>
      <c r="DS106" s="45"/>
      <c r="DT106" s="45"/>
      <c r="DU106" s="45"/>
      <c r="DV106" s="45"/>
      <c r="DW106" s="45"/>
      <c r="DX106" s="45"/>
      <c r="DY106" s="45"/>
      <c r="DZ106" s="45"/>
      <c r="EA106" s="45"/>
      <c r="EB106" s="45"/>
      <c r="EC106" s="45"/>
      <c r="ED106" s="45"/>
      <c r="EE106" s="45"/>
      <c r="EF106" s="45"/>
      <c r="EG106" s="45"/>
      <c r="EH106" s="45"/>
      <c r="EI106" s="45"/>
      <c r="EJ106" s="45"/>
      <c r="EK106" s="45"/>
      <c r="EL106" s="45"/>
      <c r="EM106" s="45"/>
      <c r="EN106" s="45"/>
      <c r="EO106" s="45"/>
      <c r="EP106" s="45"/>
      <c r="EQ106" s="45"/>
      <c r="ER106" s="45"/>
      <c r="ES106" s="45"/>
      <c r="ET106" s="45"/>
      <c r="EU106" s="45"/>
      <c r="EV106" s="45"/>
      <c r="EW106" s="45"/>
      <c r="EX106" s="45"/>
      <c r="EY106" s="45"/>
      <c r="EZ106" s="45"/>
      <c r="FA106" s="45"/>
      <c r="FB106" s="45"/>
      <c r="FC106" s="45"/>
      <c r="FD106" s="45"/>
      <c r="FE106" s="45"/>
      <c r="FF106" s="45"/>
      <c r="FG106" s="45"/>
      <c r="FH106" s="45"/>
      <c r="FI106" s="45"/>
      <c r="FJ106" s="45"/>
      <c r="FK106" s="45"/>
      <c r="FL106" s="45"/>
      <c r="FM106" s="45"/>
      <c r="FN106" s="45"/>
      <c r="FO106" s="45"/>
      <c r="FP106" s="45"/>
      <c r="FQ106" s="45"/>
      <c r="FR106" s="45"/>
      <c r="FS106" s="45"/>
      <c r="FT106" s="45"/>
      <c r="FU106" s="45"/>
      <c r="FV106" s="45"/>
      <c r="FW106" s="45"/>
      <c r="FX106" s="45"/>
      <c r="FY106" s="45"/>
      <c r="FZ106" s="45"/>
      <c r="GA106" s="45"/>
      <c r="GB106" s="45"/>
      <c r="GC106" s="45"/>
      <c r="GD106" s="45"/>
      <c r="GE106" s="45"/>
      <c r="GF106" s="45"/>
      <c r="GG106" s="45"/>
      <c r="GH106" s="45"/>
      <c r="GI106" s="45"/>
      <c r="GJ106" s="45"/>
      <c r="GK106" s="45"/>
      <c r="GL106" s="45"/>
      <c r="GM106" s="45"/>
      <c r="GN106" s="45"/>
      <c r="GO106" s="45"/>
      <c r="GP106" s="45"/>
      <c r="GQ106" s="45"/>
      <c r="GR106" s="45"/>
      <c r="GS106" s="45"/>
      <c r="GT106" s="45"/>
      <c r="GU106" s="45"/>
      <c r="GV106" s="45"/>
      <c r="GW106" s="45"/>
      <c r="GX106" s="45"/>
      <c r="GY106" s="45"/>
      <c r="GZ106" s="45"/>
      <c r="HA106" s="45"/>
      <c r="HB106" s="45"/>
      <c r="HC106" s="45"/>
      <c r="HD106" s="45"/>
      <c r="HE106" s="45"/>
      <c r="HF106" s="45"/>
      <c r="HG106" s="45"/>
      <c r="HH106" s="45"/>
      <c r="HI106" s="45"/>
      <c r="HJ106" s="45"/>
      <c r="HK106" s="45"/>
      <c r="HL106" s="45"/>
      <c r="HM106" s="45"/>
      <c r="HN106" s="45"/>
      <c r="HO106" s="45"/>
      <c r="HP106" s="45"/>
      <c r="HQ106" s="45"/>
      <c r="HR106" s="45"/>
      <c r="HS106" s="45"/>
      <c r="HT106" s="45"/>
      <c r="HU106" s="45"/>
      <c r="HV106" s="45"/>
      <c r="HW106" s="45"/>
      <c r="HX106" s="45"/>
      <c r="HY106" s="45"/>
      <c r="HZ106" s="45"/>
      <c r="IA106" s="45"/>
      <c r="IB106" s="45"/>
      <c r="IC106" s="45"/>
      <c r="ID106" s="45"/>
      <c r="IE106" s="45"/>
      <c r="IF106" s="45"/>
      <c r="IG106" s="45"/>
      <c r="IH106" s="45"/>
      <c r="II106" s="45"/>
      <c r="IJ106" s="45"/>
      <c r="IK106" s="45"/>
      <c r="IL106" s="45"/>
      <c r="IM106" s="45"/>
      <c r="IN106" s="45"/>
      <c r="IO106" s="45"/>
      <c r="IP106" s="45"/>
      <c r="IQ106" s="45"/>
      <c r="IR106" s="45"/>
      <c r="IS106" s="45"/>
      <c r="IT106" s="45"/>
      <c r="IU106" s="45"/>
      <c r="IV106" s="45"/>
      <c r="IW106" s="45"/>
      <c r="IX106" s="45"/>
      <c r="IY106" s="45"/>
      <c r="IZ106" s="45"/>
      <c r="JA106" s="45"/>
      <c r="JB106" s="45"/>
      <c r="JC106" s="45"/>
      <c r="JD106" s="45"/>
      <c r="JE106" s="45"/>
      <c r="JF106" s="45"/>
      <c r="JG106" s="45"/>
      <c r="JH106" s="45"/>
      <c r="JI106" s="45"/>
      <c r="JJ106" s="45"/>
      <c r="JK106" s="45"/>
      <c r="JL106" s="45"/>
      <c r="JM106" s="45"/>
      <c r="JN106" s="45"/>
      <c r="JO106" s="45"/>
      <c r="JP106" s="45"/>
      <c r="JQ106" s="45"/>
      <c r="JR106" s="45"/>
      <c r="JS106" s="45"/>
      <c r="JT106" s="45"/>
      <c r="JU106" s="45"/>
      <c r="JV106" s="45"/>
      <c r="JW106" s="45"/>
      <c r="JX106" s="45"/>
      <c r="JY106" s="45"/>
      <c r="JZ106" s="45"/>
      <c r="KA106" s="45"/>
      <c r="KB106" s="45"/>
      <c r="KC106" s="45"/>
      <c r="KD106" s="45"/>
      <c r="KE106" s="45"/>
      <c r="KF106" s="45"/>
      <c r="KG106" s="45"/>
      <c r="KH106" s="45"/>
      <c r="KI106" s="45"/>
      <c r="KJ106" s="45"/>
      <c r="KK106" s="45"/>
      <c r="KL106" s="45"/>
      <c r="KM106" s="45"/>
      <c r="KN106" s="45"/>
      <c r="KO106" s="45"/>
      <c r="KP106" s="45"/>
      <c r="KQ106" s="45"/>
      <c r="KR106" s="45"/>
      <c r="KS106" s="45"/>
      <c r="KT106" s="45"/>
      <c r="KU106" s="45"/>
      <c r="KV106" s="45"/>
      <c r="KW106" s="45"/>
      <c r="KX106" s="45"/>
      <c r="KY106" s="45"/>
      <c r="KZ106" s="45"/>
      <c r="LA106" s="45"/>
      <c r="LB106" s="45"/>
      <c r="LC106" s="45"/>
      <c r="LD106" s="45"/>
      <c r="LE106" s="45"/>
      <c r="LF106" s="45"/>
      <c r="LG106" s="45"/>
      <c r="LH106" s="45"/>
      <c r="LI106" s="45"/>
      <c r="LJ106" s="45"/>
      <c r="LK106" s="45"/>
      <c r="LL106" s="45"/>
      <c r="LM106" s="45"/>
      <c r="LN106" s="45"/>
      <c r="LO106" s="45"/>
      <c r="LP106" s="45"/>
      <c r="LQ106" s="45"/>
      <c r="LR106" s="45"/>
      <c r="LS106" s="45"/>
      <c r="LT106" s="45"/>
      <c r="LU106" s="45"/>
      <c r="LV106" s="45"/>
      <c r="LW106" s="45"/>
      <c r="LX106" s="45"/>
      <c r="LY106" s="45"/>
      <c r="LZ106" s="45"/>
      <c r="MA106" s="45"/>
      <c r="MB106" s="45"/>
      <c r="MC106" s="45"/>
      <c r="MD106" s="45"/>
      <c r="ME106" s="45"/>
      <c r="MF106" s="45"/>
      <c r="MG106" s="45"/>
      <c r="MH106" s="45"/>
      <c r="MI106" s="45"/>
      <c r="MJ106" s="45"/>
      <c r="MK106" s="45"/>
      <c r="ML106" s="45"/>
      <c r="MM106" s="45"/>
      <c r="MN106" s="45"/>
      <c r="MO106" s="45"/>
      <c r="MP106" s="45"/>
      <c r="MQ106" s="45"/>
      <c r="MR106" s="45"/>
      <c r="MS106" s="45"/>
      <c r="MT106" s="45"/>
      <c r="MU106" s="45"/>
      <c r="MV106" s="45"/>
      <c r="MW106" s="45"/>
      <c r="MX106" s="45"/>
      <c r="MY106" s="45"/>
      <c r="MZ106" s="45"/>
      <c r="NA106" s="45"/>
      <c r="NB106" s="45"/>
      <c r="NC106" s="45"/>
      <c r="ND106" s="45"/>
      <c r="NE106" s="45"/>
      <c r="NF106" s="45"/>
      <c r="NG106" s="45"/>
      <c r="NH106" s="45"/>
      <c r="NI106" s="45"/>
      <c r="NJ106" s="45"/>
      <c r="NK106" s="45"/>
      <c r="NL106" s="45"/>
      <c r="NM106" s="45"/>
      <c r="NN106" s="45"/>
      <c r="NO106" s="45"/>
      <c r="NP106" s="45"/>
      <c r="NQ106" s="45"/>
      <c r="NR106" s="45"/>
      <c r="NS106" s="45"/>
      <c r="NT106" s="45"/>
      <c r="NU106" s="45"/>
      <c r="NV106" s="45"/>
      <c r="NW106" s="45"/>
      <c r="NX106" s="45"/>
      <c r="NY106" s="45"/>
      <c r="NZ106" s="45"/>
      <c r="OA106" s="45"/>
      <c r="OB106" s="45"/>
      <c r="OC106" s="45"/>
      <c r="OD106" s="45"/>
      <c r="OE106" s="45"/>
      <c r="OF106" s="45"/>
      <c r="OG106" s="45"/>
      <c r="OH106" s="45"/>
      <c r="OI106" s="45"/>
      <c r="OJ106" s="45"/>
      <c r="OK106" s="45"/>
      <c r="OL106" s="45"/>
      <c r="OM106" s="45"/>
      <c r="ON106" s="45"/>
      <c r="OO106" s="45"/>
      <c r="OP106" s="45"/>
      <c r="OQ106" s="45"/>
      <c r="OR106" s="45"/>
      <c r="OS106" s="45"/>
      <c r="OT106" s="45"/>
      <c r="OU106" s="45"/>
      <c r="OV106" s="45"/>
      <c r="OW106" s="45"/>
      <c r="OX106" s="45"/>
      <c r="OY106" s="45"/>
      <c r="OZ106" s="45"/>
      <c r="PA106" s="45"/>
      <c r="PB106" s="45"/>
      <c r="PC106" s="45"/>
      <c r="PD106" s="45"/>
      <c r="PE106" s="45"/>
      <c r="PF106" s="45"/>
      <c r="PG106" s="45"/>
      <c r="PH106" s="45"/>
      <c r="PI106" s="45"/>
      <c r="PJ106" s="45"/>
      <c r="PK106" s="45"/>
      <c r="PL106" s="45"/>
      <c r="PM106" s="45"/>
      <c r="PN106" s="45"/>
      <c r="PO106" s="45"/>
      <c r="PP106" s="45"/>
      <c r="PQ106" s="45"/>
      <c r="PR106" s="45"/>
      <c r="PS106" s="45"/>
      <c r="PT106" s="45"/>
      <c r="PU106" s="45"/>
      <c r="PV106" s="45"/>
      <c r="PW106" s="45"/>
      <c r="PX106" s="45"/>
      <c r="PY106" s="45"/>
      <c r="PZ106" s="45"/>
      <c r="QA106" s="45"/>
      <c r="QB106" s="45"/>
      <c r="QC106" s="45"/>
      <c r="QD106" s="45"/>
      <c r="QE106" s="45"/>
      <c r="QF106" s="45"/>
      <c r="QG106" s="45"/>
      <c r="QH106" s="45"/>
      <c r="QI106" s="45"/>
      <c r="QJ106" s="45"/>
      <c r="QK106" s="45"/>
      <c r="QL106" s="45"/>
      <c r="QM106" s="45"/>
      <c r="QN106" s="45"/>
      <c r="QO106" s="45"/>
      <c r="QP106" s="45"/>
      <c r="QQ106" s="45"/>
      <c r="QR106" s="45"/>
      <c r="QS106" s="45"/>
      <c r="QT106" s="45"/>
      <c r="QU106" s="45"/>
      <c r="QV106" s="45"/>
      <c r="QW106" s="45"/>
      <c r="QX106" s="45"/>
      <c r="QY106" s="45"/>
      <c r="QZ106" s="45"/>
      <c r="RA106" s="45"/>
      <c r="RB106" s="45"/>
      <c r="RC106" s="45"/>
      <c r="RD106" s="45"/>
      <c r="RE106" s="45"/>
      <c r="RF106" s="45"/>
      <c r="RG106" s="45"/>
      <c r="RH106" s="45"/>
      <c r="RI106" s="45"/>
      <c r="RJ106" s="45"/>
      <c r="RK106" s="45"/>
      <c r="RL106" s="45"/>
      <c r="RM106" s="45"/>
      <c r="RN106" s="45"/>
      <c r="RO106" s="45"/>
    </row>
    <row r="107" spans="1:483" s="34" customFormat="1" ht="18" customHeight="1" x14ac:dyDescent="0.25">
      <c r="A107" s="230">
        <v>88</v>
      </c>
      <c r="B107" s="19" t="s">
        <v>71</v>
      </c>
      <c r="C107" s="20" t="s">
        <v>12</v>
      </c>
      <c r="D107" s="20"/>
      <c r="E107" s="20"/>
      <c r="F107" s="483"/>
      <c r="G107" s="38"/>
      <c r="H107" s="38"/>
      <c r="I107" s="35"/>
      <c r="J107" s="490">
        <f>(F107+G107+H107+I107)*$J$5</f>
        <v>0</v>
      </c>
      <c r="K107" s="483"/>
      <c r="L107" s="38"/>
      <c r="M107" s="38"/>
      <c r="N107" s="38"/>
      <c r="O107" s="490">
        <f>(K107+L107+M107+N107)*$O$5</f>
        <v>0</v>
      </c>
      <c r="P107" s="38"/>
      <c r="Q107" s="38"/>
      <c r="R107" s="203">
        <f t="shared" si="10"/>
        <v>0</v>
      </c>
      <c r="S107" s="38"/>
      <c r="T107" s="38"/>
      <c r="U107" s="38"/>
      <c r="V107" s="362">
        <f t="shared" si="8"/>
        <v>0</v>
      </c>
      <c r="W107" s="38"/>
      <c r="X107" s="38"/>
      <c r="Y107" s="38"/>
      <c r="Z107" s="170">
        <f t="shared" si="11"/>
        <v>0</v>
      </c>
      <c r="AA107" s="173">
        <f t="shared" si="9"/>
        <v>0</v>
      </c>
      <c r="AB107" s="428">
        <f>(D107+E107)-AA107</f>
        <v>0</v>
      </c>
    </row>
    <row r="108" spans="1:483" s="34" customFormat="1" ht="18" customHeight="1" x14ac:dyDescent="0.25">
      <c r="A108" s="230">
        <v>89</v>
      </c>
      <c r="B108" s="24" t="s">
        <v>102</v>
      </c>
      <c r="C108" s="25" t="s">
        <v>12</v>
      </c>
      <c r="D108" s="413"/>
      <c r="E108" s="413"/>
      <c r="F108" s="483"/>
      <c r="G108" s="38"/>
      <c r="H108" s="38"/>
      <c r="I108" s="35"/>
      <c r="J108" s="490">
        <f>(F108+G108+H108+I108)*$J$5</f>
        <v>0</v>
      </c>
      <c r="K108" s="483"/>
      <c r="L108" s="38"/>
      <c r="M108" s="38"/>
      <c r="N108" s="38"/>
      <c r="O108" s="490">
        <f>(K108+L108+M108+N108)*$O$5</f>
        <v>0</v>
      </c>
      <c r="P108" s="38"/>
      <c r="Q108" s="38"/>
      <c r="R108" s="203">
        <f t="shared" si="10"/>
        <v>0</v>
      </c>
      <c r="S108" s="38"/>
      <c r="T108" s="38"/>
      <c r="U108" s="38"/>
      <c r="V108" s="362">
        <f t="shared" si="8"/>
        <v>0</v>
      </c>
      <c r="W108" s="38"/>
      <c r="X108" s="38"/>
      <c r="Y108" s="38"/>
      <c r="Z108" s="170">
        <f t="shared" si="11"/>
        <v>0</v>
      </c>
      <c r="AA108" s="173">
        <f t="shared" si="9"/>
        <v>0</v>
      </c>
      <c r="AB108" s="428">
        <f>(D108+E108)-AA108</f>
        <v>0</v>
      </c>
    </row>
    <row r="109" spans="1:483" s="34" customFormat="1" ht="18" customHeight="1" x14ac:dyDescent="0.25">
      <c r="A109" s="230">
        <v>90</v>
      </c>
      <c r="B109" s="24" t="s">
        <v>80</v>
      </c>
      <c r="C109" s="25" t="s">
        <v>12</v>
      </c>
      <c r="D109" s="413"/>
      <c r="E109" s="413"/>
      <c r="F109" s="483"/>
      <c r="G109" s="38"/>
      <c r="H109" s="38"/>
      <c r="I109" s="35"/>
      <c r="J109" s="490">
        <f>(F109+G109+H109+I109)*$J$5</f>
        <v>0</v>
      </c>
      <c r="K109" s="483"/>
      <c r="L109" s="38"/>
      <c r="M109" s="38"/>
      <c r="N109" s="38"/>
      <c r="O109" s="490">
        <f>(K109+L109+M109+N109)*$O$5</f>
        <v>0</v>
      </c>
      <c r="P109" s="38"/>
      <c r="Q109" s="38"/>
      <c r="R109" s="203">
        <f t="shared" si="10"/>
        <v>0</v>
      </c>
      <c r="S109" s="38"/>
      <c r="T109" s="38"/>
      <c r="U109" s="38"/>
      <c r="V109" s="362">
        <f t="shared" si="8"/>
        <v>0</v>
      </c>
      <c r="W109" s="38"/>
      <c r="X109" s="38"/>
      <c r="Y109" s="38"/>
      <c r="Z109" s="170">
        <f t="shared" si="11"/>
        <v>0</v>
      </c>
      <c r="AA109" s="173">
        <f t="shared" si="9"/>
        <v>0</v>
      </c>
      <c r="AB109" s="428">
        <f>(D109+E109)-AA109</f>
        <v>0</v>
      </c>
    </row>
    <row r="110" spans="1:483" s="34" customFormat="1" ht="18" customHeight="1" x14ac:dyDescent="0.25">
      <c r="A110" s="230">
        <v>91</v>
      </c>
      <c r="B110" s="16" t="s">
        <v>103</v>
      </c>
      <c r="C110" s="25" t="s">
        <v>12</v>
      </c>
      <c r="D110" s="413"/>
      <c r="E110" s="413"/>
      <c r="F110" s="483"/>
      <c r="G110" s="38"/>
      <c r="H110" s="38"/>
      <c r="I110" s="35"/>
      <c r="J110" s="490">
        <f>(F110+G110+H110+I110)*$J$5</f>
        <v>0</v>
      </c>
      <c r="K110" s="483"/>
      <c r="L110" s="38"/>
      <c r="M110" s="38"/>
      <c r="N110" s="38"/>
      <c r="O110" s="490">
        <f>(K110+L110+M110+N110)*$O$5</f>
        <v>0</v>
      </c>
      <c r="P110" s="38"/>
      <c r="Q110" s="38"/>
      <c r="R110" s="203">
        <f t="shared" si="10"/>
        <v>0</v>
      </c>
      <c r="S110" s="38"/>
      <c r="T110" s="38"/>
      <c r="U110" s="38"/>
      <c r="V110" s="362">
        <f t="shared" si="8"/>
        <v>0</v>
      </c>
      <c r="W110" s="38"/>
      <c r="X110" s="38"/>
      <c r="Y110" s="38"/>
      <c r="Z110" s="170">
        <f t="shared" si="11"/>
        <v>0</v>
      </c>
      <c r="AA110" s="173">
        <f t="shared" si="9"/>
        <v>0</v>
      </c>
      <c r="AB110" s="428">
        <f>(D110+E110)-AA110</f>
        <v>0</v>
      </c>
    </row>
    <row r="111" spans="1:483" s="34" customFormat="1" ht="18" customHeight="1" x14ac:dyDescent="0.25">
      <c r="A111" s="230">
        <v>92</v>
      </c>
      <c r="B111" s="16" t="s">
        <v>104</v>
      </c>
      <c r="C111" s="25" t="s">
        <v>12</v>
      </c>
      <c r="D111" s="413"/>
      <c r="E111" s="413"/>
      <c r="F111" s="483"/>
      <c r="G111" s="38"/>
      <c r="H111" s="38"/>
      <c r="I111" s="35"/>
      <c r="J111" s="490">
        <f>(F111+G111+H111+I111)*$J$5</f>
        <v>0</v>
      </c>
      <c r="K111" s="483"/>
      <c r="L111" s="38"/>
      <c r="M111" s="38"/>
      <c r="N111" s="38"/>
      <c r="O111" s="490">
        <f>(K111+L111+M111+N111)*$O$5</f>
        <v>0</v>
      </c>
      <c r="P111" s="38"/>
      <c r="Q111" s="38"/>
      <c r="R111" s="203">
        <f t="shared" si="10"/>
        <v>0</v>
      </c>
      <c r="S111" s="38"/>
      <c r="T111" s="38"/>
      <c r="U111" s="38"/>
      <c r="V111" s="362">
        <f t="shared" si="8"/>
        <v>0</v>
      </c>
      <c r="W111" s="38"/>
      <c r="X111" s="38"/>
      <c r="Y111" s="38"/>
      <c r="Z111" s="170">
        <f t="shared" si="11"/>
        <v>0</v>
      </c>
      <c r="AA111" s="173">
        <f t="shared" si="9"/>
        <v>0</v>
      </c>
      <c r="AB111" s="428">
        <f>(D111+E111)-AA111</f>
        <v>0</v>
      </c>
    </row>
    <row r="112" spans="1:483" s="34" customFormat="1" ht="18" customHeight="1" x14ac:dyDescent="0.25">
      <c r="A112" s="230">
        <v>93</v>
      </c>
      <c r="B112" s="24" t="s">
        <v>108</v>
      </c>
      <c r="C112" s="25" t="s">
        <v>12</v>
      </c>
      <c r="D112" s="413"/>
      <c r="E112" s="413"/>
      <c r="F112" s="483"/>
      <c r="G112" s="38"/>
      <c r="H112" s="38"/>
      <c r="I112" s="35"/>
      <c r="J112" s="490">
        <f>(F112+G112+H112+I112)*$J$5</f>
        <v>0</v>
      </c>
      <c r="K112" s="483"/>
      <c r="L112" s="38"/>
      <c r="M112" s="38"/>
      <c r="N112" s="38"/>
      <c r="O112" s="490">
        <f>(K112+L112+M112+N112)*$O$5</f>
        <v>0</v>
      </c>
      <c r="P112" s="38"/>
      <c r="Q112" s="38"/>
      <c r="R112" s="203">
        <f t="shared" si="10"/>
        <v>0</v>
      </c>
      <c r="S112" s="38"/>
      <c r="T112" s="38"/>
      <c r="U112" s="38"/>
      <c r="V112" s="362">
        <f t="shared" si="8"/>
        <v>0</v>
      </c>
      <c r="W112" s="38"/>
      <c r="X112" s="38"/>
      <c r="Y112" s="38"/>
      <c r="Z112" s="170">
        <f t="shared" si="11"/>
        <v>0</v>
      </c>
      <c r="AA112" s="173">
        <f t="shared" si="9"/>
        <v>0</v>
      </c>
      <c r="AB112" s="428">
        <f>(D112+E112)-AA112</f>
        <v>0</v>
      </c>
    </row>
    <row r="113" spans="1:28" s="34" customFormat="1" ht="18" customHeight="1" x14ac:dyDescent="0.25">
      <c r="A113" s="230">
        <v>94</v>
      </c>
      <c r="B113" s="24" t="s">
        <v>79</v>
      </c>
      <c r="C113" s="25" t="s">
        <v>12</v>
      </c>
      <c r="D113" s="413"/>
      <c r="E113" s="413"/>
      <c r="F113" s="483"/>
      <c r="G113" s="38"/>
      <c r="H113" s="38"/>
      <c r="I113" s="35"/>
      <c r="J113" s="490">
        <f>(F113+G113+H113+I113)*$J$5</f>
        <v>0</v>
      </c>
      <c r="K113" s="483"/>
      <c r="L113" s="38"/>
      <c r="M113" s="38"/>
      <c r="N113" s="38"/>
      <c r="O113" s="490">
        <f>(K113+L113+M113+N113)*$O$5</f>
        <v>0</v>
      </c>
      <c r="P113" s="38"/>
      <c r="Q113" s="38"/>
      <c r="R113" s="203">
        <f t="shared" si="10"/>
        <v>0</v>
      </c>
      <c r="S113" s="38"/>
      <c r="T113" s="38"/>
      <c r="U113" s="38"/>
      <c r="V113" s="362">
        <f t="shared" si="8"/>
        <v>0</v>
      </c>
      <c r="W113" s="38"/>
      <c r="X113" s="38"/>
      <c r="Y113" s="38"/>
      <c r="Z113" s="170">
        <f t="shared" si="11"/>
        <v>0</v>
      </c>
      <c r="AA113" s="173">
        <f t="shared" si="9"/>
        <v>0</v>
      </c>
      <c r="AB113" s="428">
        <f>(D113+E113)-AA113</f>
        <v>0</v>
      </c>
    </row>
    <row r="114" spans="1:28" s="34" customFormat="1" ht="18" customHeight="1" x14ac:dyDescent="0.25">
      <c r="A114" s="230"/>
      <c r="B114" s="268" t="s">
        <v>61</v>
      </c>
      <c r="C114" s="7"/>
      <c r="D114" s="7"/>
      <c r="E114" s="7"/>
      <c r="F114" s="483"/>
      <c r="G114" s="144"/>
      <c r="H114" s="38"/>
      <c r="I114" s="38"/>
      <c r="J114" s="490">
        <f>(F114+G114+H114+I114)*$J$5</f>
        <v>0</v>
      </c>
      <c r="K114" s="483"/>
      <c r="L114" s="144"/>
      <c r="M114" s="38"/>
      <c r="N114" s="38"/>
      <c r="O114" s="490">
        <f>(K114+L114+M114+N114)*$O$5</f>
        <v>0</v>
      </c>
      <c r="P114" s="38"/>
      <c r="Q114" s="38"/>
      <c r="R114" s="203">
        <f t="shared" si="10"/>
        <v>0</v>
      </c>
      <c r="S114" s="38"/>
      <c r="T114" s="38"/>
      <c r="U114" s="38"/>
      <c r="V114" s="362">
        <f t="shared" si="8"/>
        <v>0</v>
      </c>
      <c r="W114" s="38"/>
      <c r="X114" s="38"/>
      <c r="Y114" s="38"/>
      <c r="Z114" s="170">
        <f t="shared" si="11"/>
        <v>0</v>
      </c>
      <c r="AA114" s="173">
        <f t="shared" si="9"/>
        <v>0</v>
      </c>
      <c r="AB114" s="428">
        <f>(D114+E114)-AA114</f>
        <v>0</v>
      </c>
    </row>
    <row r="115" spans="1:28" s="34" customFormat="1" ht="18" customHeight="1" x14ac:dyDescent="0.25">
      <c r="A115" s="230">
        <v>95</v>
      </c>
      <c r="B115" s="16" t="s">
        <v>1</v>
      </c>
      <c r="C115" s="17" t="s">
        <v>12</v>
      </c>
      <c r="D115" s="20"/>
      <c r="E115" s="20"/>
      <c r="F115" s="483"/>
      <c r="G115" s="144"/>
      <c r="H115" s="38"/>
      <c r="I115" s="38"/>
      <c r="J115" s="490">
        <f>(F115+G115+H115+I115)*$J$5</f>
        <v>0</v>
      </c>
      <c r="K115" s="483"/>
      <c r="L115" s="144"/>
      <c r="M115" s="38"/>
      <c r="N115" s="38"/>
      <c r="O115" s="490">
        <f>(K115+L115+M115+N115)*$O$5</f>
        <v>0</v>
      </c>
      <c r="P115" s="38"/>
      <c r="Q115" s="38"/>
      <c r="R115" s="203">
        <f t="shared" si="10"/>
        <v>0</v>
      </c>
      <c r="S115" s="38"/>
      <c r="T115" s="38"/>
      <c r="U115" s="38"/>
      <c r="V115" s="362">
        <f t="shared" si="8"/>
        <v>0</v>
      </c>
      <c r="W115" s="38"/>
      <c r="X115" s="38"/>
      <c r="Y115" s="38"/>
      <c r="Z115" s="170">
        <f t="shared" si="11"/>
        <v>0</v>
      </c>
      <c r="AA115" s="173">
        <f t="shared" si="9"/>
        <v>0</v>
      </c>
      <c r="AB115" s="428">
        <f>(D115+E115)-AA115</f>
        <v>0</v>
      </c>
    </row>
    <row r="116" spans="1:28" s="34" customFormat="1" ht="18" customHeight="1" x14ac:dyDescent="0.25">
      <c r="A116" s="230">
        <v>96</v>
      </c>
      <c r="B116" s="19" t="s">
        <v>62</v>
      </c>
      <c r="C116" s="20" t="s">
        <v>12</v>
      </c>
      <c r="D116" s="20"/>
      <c r="E116" s="20"/>
      <c r="F116" s="483"/>
      <c r="G116" s="144"/>
      <c r="H116" s="38"/>
      <c r="I116" s="38"/>
      <c r="J116" s="490">
        <f>(F116+G116+H116+I116)*$J$5</f>
        <v>0</v>
      </c>
      <c r="K116" s="483"/>
      <c r="L116" s="144"/>
      <c r="M116" s="38"/>
      <c r="N116" s="38"/>
      <c r="O116" s="490">
        <f>(K116+L116+M116+N116)*$O$5</f>
        <v>0</v>
      </c>
      <c r="P116" s="38"/>
      <c r="Q116" s="38"/>
      <c r="R116" s="203">
        <f t="shared" si="10"/>
        <v>0</v>
      </c>
      <c r="S116" s="38"/>
      <c r="T116" s="38"/>
      <c r="U116" s="38"/>
      <c r="V116" s="362">
        <f t="shared" si="8"/>
        <v>0</v>
      </c>
      <c r="W116" s="38"/>
      <c r="X116" s="38"/>
      <c r="Y116" s="38"/>
      <c r="Z116" s="170">
        <f t="shared" si="11"/>
        <v>0</v>
      </c>
      <c r="AA116" s="173">
        <f t="shared" si="9"/>
        <v>0</v>
      </c>
      <c r="AB116" s="428">
        <f>(D116+E116)-AA116</f>
        <v>0</v>
      </c>
    </row>
    <row r="117" spans="1:28" s="34" customFormat="1" ht="18" customHeight="1" x14ac:dyDescent="0.25">
      <c r="A117" s="230">
        <v>97</v>
      </c>
      <c r="B117" s="19" t="s">
        <v>89</v>
      </c>
      <c r="C117" s="20" t="s">
        <v>12</v>
      </c>
      <c r="D117" s="20"/>
      <c r="E117" s="20"/>
      <c r="F117" s="483"/>
      <c r="G117" s="144"/>
      <c r="H117" s="38"/>
      <c r="I117" s="38"/>
      <c r="J117" s="490">
        <f>(F117+G117+H117+I117)*$J$5</f>
        <v>0</v>
      </c>
      <c r="K117" s="483"/>
      <c r="L117" s="144"/>
      <c r="M117" s="38"/>
      <c r="N117" s="38"/>
      <c r="O117" s="490">
        <f>(K117+L117+M117+N117)*$O$5</f>
        <v>0</v>
      </c>
      <c r="P117" s="38"/>
      <c r="Q117" s="38"/>
      <c r="R117" s="203">
        <f t="shared" si="10"/>
        <v>0</v>
      </c>
      <c r="S117" s="38"/>
      <c r="T117" s="38"/>
      <c r="U117" s="38"/>
      <c r="V117" s="362">
        <f t="shared" si="8"/>
        <v>0</v>
      </c>
      <c r="W117" s="38"/>
      <c r="X117" s="38"/>
      <c r="Y117" s="38"/>
      <c r="Z117" s="170">
        <f t="shared" si="11"/>
        <v>0</v>
      </c>
      <c r="AA117" s="173">
        <f t="shared" si="9"/>
        <v>0</v>
      </c>
      <c r="AB117" s="428">
        <f>(D117+E117)-AA117</f>
        <v>0</v>
      </c>
    </row>
    <row r="118" spans="1:28" s="34" customFormat="1" ht="18" customHeight="1" x14ac:dyDescent="0.25">
      <c r="A118" s="230">
        <v>98</v>
      </c>
      <c r="B118" s="19" t="s">
        <v>63</v>
      </c>
      <c r="C118" s="20" t="s">
        <v>12</v>
      </c>
      <c r="D118" s="20"/>
      <c r="E118" s="20"/>
      <c r="F118" s="483"/>
      <c r="G118" s="144"/>
      <c r="H118" s="38"/>
      <c r="I118" s="38"/>
      <c r="J118" s="490">
        <f>(F118+G118+H118+I118)*$J$5</f>
        <v>0</v>
      </c>
      <c r="K118" s="483"/>
      <c r="L118" s="144"/>
      <c r="M118" s="38"/>
      <c r="N118" s="38"/>
      <c r="O118" s="490">
        <f>(K118+L118+M118+N118)*$O$5</f>
        <v>0</v>
      </c>
      <c r="P118" s="38"/>
      <c r="Q118" s="38"/>
      <c r="R118" s="203">
        <f t="shared" si="10"/>
        <v>0</v>
      </c>
      <c r="S118" s="38"/>
      <c r="T118" s="38"/>
      <c r="U118" s="38"/>
      <c r="V118" s="362">
        <f t="shared" si="8"/>
        <v>0</v>
      </c>
      <c r="W118" s="38"/>
      <c r="X118" s="38"/>
      <c r="Y118" s="38"/>
      <c r="Z118" s="170">
        <f t="shared" si="11"/>
        <v>0</v>
      </c>
      <c r="AA118" s="173">
        <f t="shared" si="9"/>
        <v>0</v>
      </c>
      <c r="AB118" s="428">
        <f>(D118+E118)-AA118</f>
        <v>0</v>
      </c>
    </row>
    <row r="119" spans="1:28" s="34" customFormat="1" ht="15.75" customHeight="1" x14ac:dyDescent="0.25">
      <c r="A119" s="230">
        <v>99</v>
      </c>
      <c r="B119" s="16" t="s">
        <v>64</v>
      </c>
      <c r="C119" s="17" t="s">
        <v>12</v>
      </c>
      <c r="D119" s="20"/>
      <c r="E119" s="20"/>
      <c r="F119" s="483"/>
      <c r="G119" s="144"/>
      <c r="H119" s="38"/>
      <c r="I119" s="38"/>
      <c r="J119" s="490">
        <f>(F119+G119+H119+I119)*$J$5</f>
        <v>0</v>
      </c>
      <c r="K119" s="483"/>
      <c r="L119" s="144"/>
      <c r="M119" s="38"/>
      <c r="N119" s="38"/>
      <c r="O119" s="490">
        <f>(K119+L119+M119+N119)*$O$5</f>
        <v>0</v>
      </c>
      <c r="P119" s="38"/>
      <c r="Q119" s="38"/>
      <c r="R119" s="203">
        <f t="shared" si="10"/>
        <v>0</v>
      </c>
      <c r="S119" s="38"/>
      <c r="T119" s="38"/>
      <c r="U119" s="38"/>
      <c r="V119" s="362">
        <f t="shared" si="8"/>
        <v>0</v>
      </c>
      <c r="W119" s="38"/>
      <c r="X119" s="38"/>
      <c r="Y119" s="38"/>
      <c r="Z119" s="170">
        <f t="shared" si="11"/>
        <v>0</v>
      </c>
      <c r="AA119" s="173">
        <f t="shared" si="9"/>
        <v>0</v>
      </c>
      <c r="AB119" s="428">
        <f>(D119+E119)-AA119</f>
        <v>0</v>
      </c>
    </row>
    <row r="120" spans="1:28" s="34" customFormat="1" ht="18" customHeight="1" x14ac:dyDescent="0.25">
      <c r="A120" s="230">
        <v>100</v>
      </c>
      <c r="B120" s="16" t="s">
        <v>65</v>
      </c>
      <c r="C120" s="17" t="s">
        <v>12</v>
      </c>
      <c r="D120" s="20"/>
      <c r="E120" s="20"/>
      <c r="F120" s="404">
        <v>0.1</v>
      </c>
      <c r="G120" s="144"/>
      <c r="H120" s="38"/>
      <c r="I120" s="38"/>
      <c r="J120" s="490">
        <f>(F120+G120+H120+I120)*$J$5</f>
        <v>0.1</v>
      </c>
      <c r="K120" s="404">
        <v>0.1</v>
      </c>
      <c r="L120" s="144"/>
      <c r="M120" s="38"/>
      <c r="N120" s="38"/>
      <c r="O120" s="490">
        <f>(K120+L120+M120+N120)*$O$5</f>
        <v>0.1</v>
      </c>
      <c r="P120" s="38"/>
      <c r="Q120" s="38"/>
      <c r="R120" s="203">
        <f t="shared" si="10"/>
        <v>0</v>
      </c>
      <c r="S120" s="38"/>
      <c r="T120" s="38"/>
      <c r="U120" s="38"/>
      <c r="V120" s="362">
        <f t="shared" si="8"/>
        <v>0</v>
      </c>
      <c r="W120" s="38"/>
      <c r="X120" s="203">
        <v>2.2800000000000001E-2</v>
      </c>
      <c r="Y120" s="38"/>
      <c r="Z120" s="170">
        <f t="shared" si="11"/>
        <v>2.2800000000000001E-2</v>
      </c>
      <c r="AA120" s="173">
        <f t="shared" si="9"/>
        <v>0.2228</v>
      </c>
      <c r="AB120" s="428">
        <f>(D120+E120)-AA120</f>
        <v>-0.2228</v>
      </c>
    </row>
    <row r="121" spans="1:28" s="34" customFormat="1" ht="18" customHeight="1" x14ac:dyDescent="0.25">
      <c r="A121" s="230"/>
      <c r="B121" s="268" t="s">
        <v>117</v>
      </c>
      <c r="C121" s="7"/>
      <c r="D121" s="7"/>
      <c r="E121" s="7"/>
      <c r="F121" s="483"/>
      <c r="G121" s="144"/>
      <c r="H121" s="38"/>
      <c r="I121" s="38"/>
      <c r="J121" s="490">
        <f>(F121+G121+H121+I121)*$J$5</f>
        <v>0</v>
      </c>
      <c r="K121" s="483"/>
      <c r="L121" s="144"/>
      <c r="M121" s="38"/>
      <c r="N121" s="38"/>
      <c r="O121" s="490">
        <f>(K121+L121+M121+N121)*$O$5</f>
        <v>0</v>
      </c>
      <c r="P121" s="38"/>
      <c r="Q121" s="38"/>
      <c r="R121" s="203">
        <f t="shared" si="10"/>
        <v>0</v>
      </c>
      <c r="S121" s="38"/>
      <c r="T121" s="38"/>
      <c r="U121" s="38"/>
      <c r="V121" s="362">
        <f t="shared" si="8"/>
        <v>0</v>
      </c>
      <c r="W121" s="38"/>
      <c r="X121" s="38"/>
      <c r="Y121" s="38"/>
      <c r="Z121" s="170">
        <f t="shared" si="11"/>
        <v>0</v>
      </c>
      <c r="AA121" s="173">
        <f t="shared" si="9"/>
        <v>0</v>
      </c>
      <c r="AB121" s="428">
        <f>(D121+E121)-AA121</f>
        <v>0</v>
      </c>
    </row>
    <row r="122" spans="1:28" s="34" customFormat="1" ht="18" customHeight="1" x14ac:dyDescent="0.25">
      <c r="A122" s="230">
        <v>101</v>
      </c>
      <c r="B122" s="16" t="s">
        <v>72</v>
      </c>
      <c r="C122" s="25" t="s">
        <v>12</v>
      </c>
      <c r="D122" s="413"/>
      <c r="E122" s="413"/>
      <c r="F122" s="483"/>
      <c r="G122" s="144"/>
      <c r="H122" s="38"/>
      <c r="I122" s="38"/>
      <c r="J122" s="490">
        <f>(F122+G122+H122+I122)*$J$5</f>
        <v>0</v>
      </c>
      <c r="K122" s="483"/>
      <c r="L122" s="144"/>
      <c r="M122" s="38"/>
      <c r="N122" s="38"/>
      <c r="O122" s="490">
        <f>(K122+L122+M122+N122)*$O$5</f>
        <v>0</v>
      </c>
      <c r="P122" s="38"/>
      <c r="Q122" s="38"/>
      <c r="R122" s="203">
        <f t="shared" si="10"/>
        <v>0</v>
      </c>
      <c r="S122" s="38"/>
      <c r="T122" s="38"/>
      <c r="U122" s="38"/>
      <c r="V122" s="362">
        <f t="shared" si="8"/>
        <v>0</v>
      </c>
      <c r="W122" s="38"/>
      <c r="X122" s="38"/>
      <c r="Y122" s="38"/>
      <c r="Z122" s="170">
        <f t="shared" si="11"/>
        <v>0</v>
      </c>
      <c r="AA122" s="173">
        <f t="shared" si="9"/>
        <v>0</v>
      </c>
      <c r="AB122" s="428">
        <f>(D122+E122)-AA122</f>
        <v>0</v>
      </c>
    </row>
    <row r="123" spans="1:28" s="34" customFormat="1" ht="18" customHeight="1" x14ac:dyDescent="0.25">
      <c r="A123" s="230">
        <v>102</v>
      </c>
      <c r="B123" s="16" t="s">
        <v>73</v>
      </c>
      <c r="C123" s="25" t="s">
        <v>12</v>
      </c>
      <c r="D123" s="413"/>
      <c r="E123" s="413"/>
      <c r="F123" s="483"/>
      <c r="G123" s="144"/>
      <c r="H123" s="38"/>
      <c r="I123" s="38"/>
      <c r="J123" s="490">
        <f>(F123+G123+H123+I123)*$J$5</f>
        <v>0</v>
      </c>
      <c r="K123" s="483"/>
      <c r="L123" s="144"/>
      <c r="M123" s="38"/>
      <c r="N123" s="38"/>
      <c r="O123" s="490">
        <f>(K123+L123+M123+N123)*$O$5</f>
        <v>0</v>
      </c>
      <c r="P123" s="38"/>
      <c r="Q123" s="38"/>
      <c r="R123" s="203">
        <f t="shared" si="10"/>
        <v>0</v>
      </c>
      <c r="S123" s="38"/>
      <c r="T123" s="38"/>
      <c r="U123" s="38"/>
      <c r="V123" s="362">
        <f t="shared" si="8"/>
        <v>0</v>
      </c>
      <c r="W123" s="170">
        <v>0.1</v>
      </c>
      <c r="X123" s="38"/>
      <c r="Y123" s="38"/>
      <c r="Z123" s="170">
        <f t="shared" si="11"/>
        <v>0.1</v>
      </c>
      <c r="AA123" s="173">
        <f t="shared" si="9"/>
        <v>0.1</v>
      </c>
      <c r="AB123" s="428">
        <f>(D123+E123)-AA123</f>
        <v>-0.1</v>
      </c>
    </row>
    <row r="124" spans="1:28" s="34" customFormat="1" ht="18" customHeight="1" x14ac:dyDescent="0.25">
      <c r="A124" s="230">
        <v>103</v>
      </c>
      <c r="B124" s="16" t="s">
        <v>74</v>
      </c>
      <c r="C124" s="25" t="s">
        <v>12</v>
      </c>
      <c r="D124" s="413"/>
      <c r="E124" s="413"/>
      <c r="F124" s="483"/>
      <c r="G124" s="144"/>
      <c r="H124" s="38"/>
      <c r="I124" s="38"/>
      <c r="J124" s="490">
        <f>(F124+G124+H124+I124)*$J$5</f>
        <v>0</v>
      </c>
      <c r="K124" s="483"/>
      <c r="L124" s="144"/>
      <c r="M124" s="38"/>
      <c r="N124" s="38"/>
      <c r="O124" s="490">
        <f>(K124+L124+M124+N124)*$O$5</f>
        <v>0</v>
      </c>
      <c r="P124" s="38"/>
      <c r="Q124" s="38"/>
      <c r="R124" s="203">
        <f t="shared" si="10"/>
        <v>0</v>
      </c>
      <c r="S124" s="38"/>
      <c r="T124" s="38"/>
      <c r="U124" s="38"/>
      <c r="V124" s="362">
        <f t="shared" si="8"/>
        <v>0</v>
      </c>
      <c r="W124" s="170">
        <v>7.1999999999999998E-3</v>
      </c>
      <c r="X124" s="38"/>
      <c r="Y124" s="38"/>
      <c r="Z124" s="170">
        <f t="shared" si="11"/>
        <v>7.1999999999999998E-3</v>
      </c>
      <c r="AA124" s="173">
        <f t="shared" si="9"/>
        <v>7.1999999999999998E-3</v>
      </c>
      <c r="AB124" s="428">
        <f>(D124+E124)-AA124</f>
        <v>-7.1999999999999998E-3</v>
      </c>
    </row>
    <row r="125" spans="1:28" s="34" customFormat="1" ht="15.75" customHeight="1" x14ac:dyDescent="0.25">
      <c r="A125" s="230">
        <v>104</v>
      </c>
      <c r="B125" s="16" t="s">
        <v>75</v>
      </c>
      <c r="C125" s="25" t="s">
        <v>12</v>
      </c>
      <c r="D125" s="413"/>
      <c r="E125" s="413"/>
      <c r="F125" s="483"/>
      <c r="G125" s="144"/>
      <c r="H125" s="38"/>
      <c r="I125" s="38"/>
      <c r="J125" s="490">
        <f>(F125+G125+H125+I125)*$J$5</f>
        <v>0</v>
      </c>
      <c r="K125" s="483"/>
      <c r="L125" s="144"/>
      <c r="M125" s="38"/>
      <c r="N125" s="38"/>
      <c r="O125" s="490">
        <f>(K125+L125+M125+N125)*$O$5</f>
        <v>0</v>
      </c>
      <c r="P125" s="38"/>
      <c r="Q125" s="38"/>
      <c r="R125" s="203">
        <f t="shared" si="10"/>
        <v>0</v>
      </c>
      <c r="S125" s="38"/>
      <c r="T125" s="38"/>
      <c r="U125" s="38"/>
      <c r="V125" s="362">
        <f t="shared" si="8"/>
        <v>0</v>
      </c>
      <c r="W125" s="170">
        <v>1.2500000000000001E-2</v>
      </c>
      <c r="X125" s="38"/>
      <c r="Y125" s="38"/>
      <c r="Z125" s="170">
        <f t="shared" si="11"/>
        <v>1.2500000000000001E-2</v>
      </c>
      <c r="AA125" s="173">
        <f t="shared" si="9"/>
        <v>1.2500000000000001E-2</v>
      </c>
      <c r="AB125" s="428">
        <f>(D125+E125)-AA125</f>
        <v>-1.2500000000000001E-2</v>
      </c>
    </row>
    <row r="126" spans="1:28" s="34" customFormat="1" ht="18" customHeight="1" x14ac:dyDescent="0.25">
      <c r="A126" s="230">
        <v>105</v>
      </c>
      <c r="B126" s="16" t="s">
        <v>77</v>
      </c>
      <c r="C126" s="25" t="s">
        <v>12</v>
      </c>
      <c r="D126" s="413"/>
      <c r="E126" s="413"/>
      <c r="F126" s="483"/>
      <c r="G126" s="144"/>
      <c r="H126" s="38"/>
      <c r="I126" s="38"/>
      <c r="J126" s="490">
        <f>(F126+G126+H126+I126)*$J$5</f>
        <v>0</v>
      </c>
      <c r="K126" s="483"/>
      <c r="L126" s="144"/>
      <c r="M126" s="38"/>
      <c r="N126" s="38"/>
      <c r="O126" s="490">
        <f>(K126+L126+M126+N126)*$O$5</f>
        <v>0</v>
      </c>
      <c r="P126" s="38"/>
      <c r="Q126" s="38"/>
      <c r="R126" s="203">
        <f t="shared" si="10"/>
        <v>0</v>
      </c>
      <c r="S126" s="38"/>
      <c r="T126" s="38"/>
      <c r="U126" s="38"/>
      <c r="V126" s="362">
        <f t="shared" si="8"/>
        <v>0</v>
      </c>
      <c r="W126" s="38"/>
      <c r="X126" s="38"/>
      <c r="Y126" s="38"/>
      <c r="Z126" s="170">
        <f t="shared" si="11"/>
        <v>0</v>
      </c>
      <c r="AA126" s="173">
        <f t="shared" si="9"/>
        <v>0</v>
      </c>
      <c r="AB126" s="428">
        <f>(D126+E126)-AA126</f>
        <v>0</v>
      </c>
    </row>
    <row r="127" spans="1:28" s="34" customFormat="1" ht="18" customHeight="1" x14ac:dyDescent="0.25">
      <c r="A127" s="230">
        <v>106</v>
      </c>
      <c r="B127" s="16" t="s">
        <v>76</v>
      </c>
      <c r="C127" s="25" t="s">
        <v>12</v>
      </c>
      <c r="D127" s="413"/>
      <c r="E127" s="413"/>
      <c r="F127" s="483"/>
      <c r="G127" s="144"/>
      <c r="H127" s="38"/>
      <c r="I127" s="38"/>
      <c r="J127" s="490">
        <f>(F127+G127+H127+I127)*$J$5</f>
        <v>0</v>
      </c>
      <c r="K127" s="483"/>
      <c r="L127" s="144"/>
      <c r="M127" s="38"/>
      <c r="N127" s="38"/>
      <c r="O127" s="490">
        <f>(K127+L127+M127+N127)*$O$5</f>
        <v>0</v>
      </c>
      <c r="P127" s="38"/>
      <c r="Q127" s="38"/>
      <c r="R127" s="203">
        <f t="shared" si="10"/>
        <v>0</v>
      </c>
      <c r="S127" s="38"/>
      <c r="T127" s="38"/>
      <c r="U127" s="38"/>
      <c r="V127" s="362">
        <f t="shared" si="8"/>
        <v>0</v>
      </c>
      <c r="W127" s="38"/>
      <c r="X127" s="38"/>
      <c r="Y127" s="38"/>
      <c r="Z127" s="170">
        <f t="shared" si="11"/>
        <v>0</v>
      </c>
      <c r="AA127" s="173">
        <f t="shared" si="9"/>
        <v>0</v>
      </c>
      <c r="AB127" s="428">
        <f>(D127+E127)-AA127</f>
        <v>0</v>
      </c>
    </row>
    <row r="128" spans="1:28" s="34" customFormat="1" ht="18" customHeight="1" x14ac:dyDescent="0.25">
      <c r="A128" s="230">
        <v>107</v>
      </c>
      <c r="B128" s="24" t="s">
        <v>78</v>
      </c>
      <c r="C128" s="25" t="s">
        <v>12</v>
      </c>
      <c r="D128" s="413"/>
      <c r="E128" s="413"/>
      <c r="F128" s="483"/>
      <c r="G128" s="144"/>
      <c r="H128" s="38"/>
      <c r="I128" s="38"/>
      <c r="J128" s="490">
        <f>(F128+G128+H128+I128)*$J$5</f>
        <v>0</v>
      </c>
      <c r="K128" s="483"/>
      <c r="L128" s="144"/>
      <c r="M128" s="38"/>
      <c r="N128" s="38"/>
      <c r="O128" s="490">
        <f>(K128+L128+M128+N128)*$O$5</f>
        <v>0</v>
      </c>
      <c r="P128" s="38"/>
      <c r="Q128" s="35"/>
      <c r="R128" s="203">
        <f t="shared" si="10"/>
        <v>0</v>
      </c>
      <c r="S128" s="38"/>
      <c r="T128" s="38"/>
      <c r="U128" s="38"/>
      <c r="V128" s="362">
        <f t="shared" si="8"/>
        <v>0</v>
      </c>
      <c r="W128" s="38"/>
      <c r="X128" s="38"/>
      <c r="Y128" s="38"/>
      <c r="Z128" s="170">
        <f t="shared" si="11"/>
        <v>0</v>
      </c>
      <c r="AA128" s="173">
        <f t="shared" si="9"/>
        <v>0</v>
      </c>
      <c r="AB128" s="428">
        <f>(D128+E128)-AA128</f>
        <v>0</v>
      </c>
    </row>
    <row r="129" spans="1:483" s="34" customFormat="1" ht="18" customHeight="1" x14ac:dyDescent="0.25">
      <c r="A129" s="230">
        <v>108</v>
      </c>
      <c r="B129" s="24" t="s">
        <v>105</v>
      </c>
      <c r="C129" s="25" t="s">
        <v>12</v>
      </c>
      <c r="D129" s="413"/>
      <c r="E129" s="413"/>
      <c r="F129" s="483"/>
      <c r="G129" s="144"/>
      <c r="H129" s="38"/>
      <c r="I129" s="38"/>
      <c r="J129" s="490">
        <f>(F129+G129+H129+I129)*$J$5</f>
        <v>0</v>
      </c>
      <c r="K129" s="483"/>
      <c r="L129" s="144"/>
      <c r="M129" s="38"/>
      <c r="N129" s="38"/>
      <c r="O129" s="490">
        <f>(K129+L129+M129+N129)*$O$5</f>
        <v>0</v>
      </c>
      <c r="P129" s="38"/>
      <c r="Q129" s="35"/>
      <c r="R129" s="203">
        <f t="shared" si="10"/>
        <v>0</v>
      </c>
      <c r="S129" s="38"/>
      <c r="T129" s="38"/>
      <c r="U129" s="38"/>
      <c r="V129" s="362">
        <f t="shared" si="8"/>
        <v>0</v>
      </c>
      <c r="W129" s="38"/>
      <c r="X129" s="38"/>
      <c r="Y129" s="38"/>
      <c r="Z129" s="170">
        <f t="shared" si="11"/>
        <v>0</v>
      </c>
      <c r="AA129" s="173">
        <f t="shared" si="9"/>
        <v>0</v>
      </c>
      <c r="AB129" s="428">
        <f>(D129+E129)-AA129</f>
        <v>0</v>
      </c>
    </row>
    <row r="130" spans="1:483" s="34" customFormat="1" ht="18" customHeight="1" x14ac:dyDescent="0.25">
      <c r="A130" s="230">
        <v>109</v>
      </c>
      <c r="B130" s="24" t="s">
        <v>190</v>
      </c>
      <c r="C130" s="25" t="s">
        <v>12</v>
      </c>
      <c r="D130" s="413"/>
      <c r="E130" s="413"/>
      <c r="F130" s="483"/>
      <c r="G130" s="144"/>
      <c r="H130" s="38"/>
      <c r="I130" s="38"/>
      <c r="J130" s="490">
        <f>(F130+G130+H130+I130)*$J$5</f>
        <v>0</v>
      </c>
      <c r="K130" s="483"/>
      <c r="L130" s="144"/>
      <c r="M130" s="38"/>
      <c r="N130" s="38"/>
      <c r="O130" s="490">
        <f>(K130+L130+M130+N130)*$O$5</f>
        <v>0</v>
      </c>
      <c r="P130" s="38"/>
      <c r="Q130" s="35"/>
      <c r="R130" s="203">
        <f t="shared" si="10"/>
        <v>0</v>
      </c>
      <c r="S130" s="38"/>
      <c r="T130" s="38"/>
      <c r="U130" s="38"/>
      <c r="V130" s="362">
        <f t="shared" si="8"/>
        <v>0</v>
      </c>
      <c r="W130" s="38"/>
      <c r="X130" s="38"/>
      <c r="Y130" s="38"/>
      <c r="Z130" s="170">
        <f t="shared" si="11"/>
        <v>0</v>
      </c>
      <c r="AA130" s="173">
        <f t="shared" si="9"/>
        <v>0</v>
      </c>
      <c r="AB130" s="428">
        <f>(D130+E130)-AA130</f>
        <v>0</v>
      </c>
    </row>
    <row r="131" spans="1:483" s="34" customFormat="1" ht="18" customHeight="1" x14ac:dyDescent="0.25">
      <c r="A131" s="520" t="s">
        <v>210</v>
      </c>
      <c r="B131" s="521"/>
      <c r="C131" s="56"/>
      <c r="D131" s="419"/>
      <c r="E131" s="419"/>
      <c r="F131" s="486"/>
      <c r="G131" s="149"/>
      <c r="H131" s="149"/>
      <c r="I131" s="46"/>
      <c r="J131" s="490">
        <f>(F131+G131+H131+I131)*$J$5</f>
        <v>0</v>
      </c>
      <c r="K131" s="486"/>
      <c r="L131" s="149"/>
      <c r="M131" s="149"/>
      <c r="N131" s="149"/>
      <c r="O131" s="490">
        <f>(K131+L131+M131+N131)*$O$5</f>
        <v>0</v>
      </c>
      <c r="P131" s="149"/>
      <c r="Q131" s="46"/>
      <c r="R131" s="203">
        <f t="shared" si="10"/>
        <v>0</v>
      </c>
      <c r="S131" s="149"/>
      <c r="T131" s="149"/>
      <c r="U131" s="149"/>
      <c r="V131" s="362">
        <f t="shared" si="8"/>
        <v>0</v>
      </c>
      <c r="W131" s="149"/>
      <c r="X131" s="149"/>
      <c r="Y131" s="149"/>
      <c r="Z131" s="170">
        <f t="shared" si="11"/>
        <v>0</v>
      </c>
      <c r="AA131" s="173">
        <f t="shared" si="9"/>
        <v>0</v>
      </c>
      <c r="AB131" s="428">
        <f>(D131+E131)-AA131</f>
        <v>0</v>
      </c>
    </row>
    <row r="132" spans="1:483" s="44" customFormat="1" ht="18.75" customHeight="1" x14ac:dyDescent="0.25">
      <c r="A132" s="230">
        <v>110</v>
      </c>
      <c r="B132" s="50" t="s">
        <v>93</v>
      </c>
      <c r="C132" s="57" t="s">
        <v>12</v>
      </c>
      <c r="D132" s="420"/>
      <c r="E132" s="420"/>
      <c r="F132" s="487"/>
      <c r="G132" s="38"/>
      <c r="H132" s="38"/>
      <c r="I132" s="35"/>
      <c r="J132" s="490">
        <f>(F132+G132+H132+I132)*$J$5</f>
        <v>0</v>
      </c>
      <c r="K132" s="487"/>
      <c r="L132" s="38"/>
      <c r="M132" s="38"/>
      <c r="N132" s="38"/>
      <c r="O132" s="490">
        <f>(K132+L132+M132+N132)*$O$5</f>
        <v>0</v>
      </c>
      <c r="P132" s="148"/>
      <c r="Q132" s="35"/>
      <c r="R132" s="203">
        <f t="shared" si="10"/>
        <v>0</v>
      </c>
      <c r="S132" s="148"/>
      <c r="T132" s="148"/>
      <c r="U132" s="148"/>
      <c r="V132" s="362">
        <f t="shared" si="8"/>
        <v>0</v>
      </c>
      <c r="W132" s="148"/>
      <c r="X132" s="38"/>
      <c r="Y132" s="148"/>
      <c r="Z132" s="170">
        <f t="shared" si="11"/>
        <v>0</v>
      </c>
      <c r="AA132" s="173">
        <f t="shared" si="9"/>
        <v>0</v>
      </c>
      <c r="AB132" s="428">
        <f>(D132+E132)-AA132</f>
        <v>0</v>
      </c>
      <c r="AC132" s="45"/>
      <c r="AD132" s="45"/>
      <c r="AE132" s="45"/>
      <c r="AF132" s="45"/>
      <c r="AG132" s="45"/>
      <c r="AH132" s="45"/>
      <c r="AI132" s="45"/>
      <c r="AJ132" s="45"/>
      <c r="AK132" s="45"/>
      <c r="AL132" s="45"/>
      <c r="AM132" s="45"/>
      <c r="AN132" s="45"/>
      <c r="AO132" s="45"/>
      <c r="AP132" s="45"/>
      <c r="AQ132" s="45"/>
      <c r="AR132" s="45"/>
      <c r="AS132" s="45"/>
      <c r="AT132" s="45"/>
      <c r="AU132" s="45"/>
      <c r="AV132" s="45"/>
      <c r="AW132" s="45"/>
      <c r="AX132" s="45"/>
      <c r="AY132" s="45"/>
      <c r="AZ132" s="45"/>
      <c r="BA132" s="45"/>
      <c r="BB132" s="45"/>
      <c r="BC132" s="45"/>
      <c r="BD132" s="45"/>
      <c r="BE132" s="45"/>
      <c r="BF132" s="45"/>
      <c r="BG132" s="45"/>
      <c r="BH132" s="45"/>
      <c r="BI132" s="45"/>
      <c r="BJ132" s="45"/>
      <c r="BK132" s="45"/>
      <c r="BL132" s="45"/>
      <c r="BM132" s="45"/>
      <c r="BN132" s="45"/>
      <c r="BO132" s="45"/>
      <c r="BP132" s="45"/>
      <c r="BQ132" s="45"/>
      <c r="BR132" s="45"/>
      <c r="BS132" s="45"/>
      <c r="BT132" s="45"/>
      <c r="BU132" s="45"/>
      <c r="BV132" s="45"/>
      <c r="BW132" s="45"/>
      <c r="BX132" s="45"/>
      <c r="BY132" s="45"/>
      <c r="BZ132" s="45"/>
      <c r="CA132" s="45"/>
      <c r="CB132" s="45"/>
      <c r="CC132" s="45"/>
      <c r="CD132" s="45"/>
      <c r="CE132" s="45"/>
      <c r="CF132" s="45"/>
      <c r="CG132" s="45"/>
      <c r="CH132" s="45"/>
      <c r="CI132" s="45"/>
      <c r="CJ132" s="45"/>
      <c r="CK132" s="45"/>
      <c r="CL132" s="45"/>
      <c r="CM132" s="45"/>
      <c r="CN132" s="45"/>
      <c r="CO132" s="45"/>
      <c r="CP132" s="45"/>
      <c r="CQ132" s="45"/>
      <c r="CR132" s="45"/>
      <c r="CS132" s="45"/>
      <c r="CT132" s="45"/>
      <c r="CU132" s="45"/>
      <c r="CV132" s="45"/>
      <c r="CW132" s="45"/>
      <c r="CX132" s="45"/>
      <c r="CY132" s="45"/>
      <c r="CZ132" s="45"/>
      <c r="DA132" s="45"/>
      <c r="DB132" s="45"/>
      <c r="DC132" s="45"/>
      <c r="DD132" s="45"/>
      <c r="DE132" s="45"/>
      <c r="DF132" s="45"/>
      <c r="DG132" s="45"/>
      <c r="DH132" s="45"/>
      <c r="DI132" s="45"/>
      <c r="DJ132" s="45"/>
      <c r="DK132" s="45"/>
      <c r="DL132" s="45"/>
      <c r="DM132" s="45"/>
      <c r="DN132" s="45"/>
      <c r="DO132" s="45"/>
      <c r="DP132" s="45"/>
      <c r="DQ132" s="45"/>
      <c r="DR132" s="45"/>
      <c r="DS132" s="45"/>
      <c r="DT132" s="45"/>
      <c r="DU132" s="45"/>
      <c r="DV132" s="45"/>
      <c r="DW132" s="45"/>
      <c r="DX132" s="45"/>
      <c r="DY132" s="45"/>
      <c r="DZ132" s="45"/>
      <c r="EA132" s="45"/>
      <c r="EB132" s="45"/>
      <c r="EC132" s="45"/>
      <c r="ED132" s="45"/>
      <c r="EE132" s="45"/>
      <c r="EF132" s="45"/>
      <c r="EG132" s="45"/>
      <c r="EH132" s="45"/>
      <c r="EI132" s="45"/>
      <c r="EJ132" s="45"/>
      <c r="EK132" s="45"/>
      <c r="EL132" s="45"/>
      <c r="EM132" s="45"/>
      <c r="EN132" s="45"/>
      <c r="EO132" s="45"/>
      <c r="EP132" s="45"/>
      <c r="EQ132" s="45"/>
      <c r="ER132" s="45"/>
      <c r="ES132" s="45"/>
      <c r="ET132" s="45"/>
      <c r="EU132" s="45"/>
      <c r="EV132" s="45"/>
      <c r="EW132" s="45"/>
      <c r="EX132" s="45"/>
      <c r="EY132" s="45"/>
      <c r="EZ132" s="45"/>
      <c r="FA132" s="45"/>
      <c r="FB132" s="45"/>
      <c r="FC132" s="45"/>
      <c r="FD132" s="45"/>
      <c r="FE132" s="45"/>
      <c r="FF132" s="45"/>
      <c r="FG132" s="45"/>
      <c r="FH132" s="45"/>
      <c r="FI132" s="45"/>
      <c r="FJ132" s="45"/>
      <c r="FK132" s="45"/>
      <c r="FL132" s="45"/>
      <c r="FM132" s="45"/>
      <c r="FN132" s="45"/>
      <c r="FO132" s="45"/>
      <c r="FP132" s="45"/>
      <c r="FQ132" s="45"/>
      <c r="FR132" s="45"/>
      <c r="FS132" s="45"/>
      <c r="FT132" s="45"/>
      <c r="FU132" s="45"/>
      <c r="FV132" s="45"/>
      <c r="FW132" s="45"/>
      <c r="FX132" s="45"/>
      <c r="FY132" s="45"/>
      <c r="FZ132" s="45"/>
      <c r="GA132" s="45"/>
      <c r="GB132" s="45"/>
      <c r="GC132" s="45"/>
      <c r="GD132" s="45"/>
      <c r="GE132" s="45"/>
      <c r="GF132" s="45"/>
      <c r="GG132" s="45"/>
      <c r="GH132" s="45"/>
      <c r="GI132" s="45"/>
      <c r="GJ132" s="45"/>
      <c r="GK132" s="45"/>
      <c r="GL132" s="45"/>
      <c r="GM132" s="45"/>
      <c r="GN132" s="45"/>
      <c r="GO132" s="45"/>
      <c r="GP132" s="45"/>
      <c r="GQ132" s="45"/>
      <c r="GR132" s="45"/>
      <c r="GS132" s="45"/>
      <c r="GT132" s="45"/>
      <c r="GU132" s="45"/>
      <c r="GV132" s="45"/>
      <c r="GW132" s="45"/>
      <c r="GX132" s="45"/>
      <c r="GY132" s="45"/>
      <c r="GZ132" s="45"/>
      <c r="HA132" s="45"/>
      <c r="HB132" s="45"/>
      <c r="HC132" s="45"/>
      <c r="HD132" s="45"/>
      <c r="HE132" s="45"/>
      <c r="HF132" s="45"/>
      <c r="HG132" s="45"/>
      <c r="HH132" s="45"/>
      <c r="HI132" s="45"/>
      <c r="HJ132" s="45"/>
      <c r="HK132" s="45"/>
      <c r="HL132" s="45"/>
      <c r="HM132" s="45"/>
      <c r="HN132" s="45"/>
      <c r="HO132" s="45"/>
      <c r="HP132" s="45"/>
      <c r="HQ132" s="45"/>
      <c r="HR132" s="45"/>
      <c r="HS132" s="45"/>
      <c r="HT132" s="45"/>
      <c r="HU132" s="45"/>
      <c r="HV132" s="45"/>
      <c r="HW132" s="45"/>
      <c r="HX132" s="45"/>
      <c r="HY132" s="45"/>
      <c r="HZ132" s="45"/>
      <c r="IA132" s="45"/>
      <c r="IB132" s="45"/>
      <c r="IC132" s="45"/>
      <c r="ID132" s="45"/>
      <c r="IE132" s="45"/>
      <c r="IF132" s="45"/>
      <c r="IG132" s="45"/>
      <c r="IH132" s="45"/>
      <c r="II132" s="45"/>
      <c r="IJ132" s="45"/>
      <c r="IK132" s="45"/>
      <c r="IL132" s="45"/>
      <c r="IM132" s="45"/>
      <c r="IN132" s="45"/>
      <c r="IO132" s="45"/>
      <c r="IP132" s="45"/>
      <c r="IQ132" s="45"/>
      <c r="IR132" s="45"/>
      <c r="IS132" s="45"/>
      <c r="IT132" s="45"/>
      <c r="IU132" s="45"/>
      <c r="IV132" s="45"/>
      <c r="IW132" s="45"/>
      <c r="IX132" s="45"/>
      <c r="IY132" s="45"/>
      <c r="IZ132" s="45"/>
      <c r="JA132" s="45"/>
      <c r="JB132" s="45"/>
      <c r="JC132" s="45"/>
      <c r="JD132" s="45"/>
      <c r="JE132" s="45"/>
      <c r="JF132" s="45"/>
      <c r="JG132" s="45"/>
      <c r="JH132" s="45"/>
      <c r="JI132" s="45"/>
      <c r="JJ132" s="45"/>
      <c r="JK132" s="45"/>
      <c r="JL132" s="45"/>
      <c r="JM132" s="45"/>
      <c r="JN132" s="45"/>
      <c r="JO132" s="45"/>
      <c r="JP132" s="45"/>
      <c r="JQ132" s="45"/>
      <c r="JR132" s="45"/>
      <c r="JS132" s="45"/>
      <c r="JT132" s="45"/>
      <c r="JU132" s="45"/>
      <c r="JV132" s="45"/>
      <c r="JW132" s="45"/>
      <c r="JX132" s="45"/>
      <c r="JY132" s="45"/>
      <c r="JZ132" s="45"/>
      <c r="KA132" s="45"/>
      <c r="KB132" s="45"/>
      <c r="KC132" s="45"/>
      <c r="KD132" s="45"/>
      <c r="KE132" s="45"/>
      <c r="KF132" s="45"/>
      <c r="KG132" s="45"/>
      <c r="KH132" s="45"/>
      <c r="KI132" s="45"/>
      <c r="KJ132" s="45"/>
      <c r="KK132" s="45"/>
      <c r="KL132" s="45"/>
      <c r="KM132" s="45"/>
      <c r="KN132" s="45"/>
      <c r="KO132" s="45"/>
      <c r="KP132" s="45"/>
      <c r="KQ132" s="45"/>
      <c r="KR132" s="45"/>
      <c r="KS132" s="45"/>
      <c r="KT132" s="45"/>
      <c r="KU132" s="45"/>
      <c r="KV132" s="45"/>
      <c r="KW132" s="45"/>
      <c r="KX132" s="45"/>
      <c r="KY132" s="45"/>
      <c r="KZ132" s="45"/>
      <c r="LA132" s="45"/>
      <c r="LB132" s="45"/>
      <c r="LC132" s="45"/>
      <c r="LD132" s="45"/>
      <c r="LE132" s="45"/>
      <c r="LF132" s="45"/>
      <c r="LG132" s="45"/>
      <c r="LH132" s="45"/>
      <c r="LI132" s="45"/>
      <c r="LJ132" s="45"/>
      <c r="LK132" s="45"/>
      <c r="LL132" s="45"/>
      <c r="LM132" s="45"/>
      <c r="LN132" s="45"/>
      <c r="LO132" s="45"/>
      <c r="LP132" s="45"/>
      <c r="LQ132" s="45"/>
      <c r="LR132" s="45"/>
      <c r="LS132" s="45"/>
      <c r="LT132" s="45"/>
      <c r="LU132" s="45"/>
      <c r="LV132" s="45"/>
      <c r="LW132" s="45"/>
      <c r="LX132" s="45"/>
      <c r="LY132" s="45"/>
      <c r="LZ132" s="45"/>
      <c r="MA132" s="45"/>
      <c r="MB132" s="45"/>
      <c r="MC132" s="45"/>
      <c r="MD132" s="45"/>
      <c r="ME132" s="45"/>
      <c r="MF132" s="45"/>
      <c r="MG132" s="45"/>
      <c r="MH132" s="45"/>
      <c r="MI132" s="45"/>
      <c r="MJ132" s="45"/>
      <c r="MK132" s="45"/>
      <c r="ML132" s="45"/>
      <c r="MM132" s="45"/>
      <c r="MN132" s="45"/>
      <c r="MO132" s="45"/>
      <c r="MP132" s="45"/>
      <c r="MQ132" s="45"/>
      <c r="MR132" s="45"/>
      <c r="MS132" s="45"/>
      <c r="MT132" s="45"/>
      <c r="MU132" s="45"/>
      <c r="MV132" s="45"/>
      <c r="MW132" s="45"/>
      <c r="MX132" s="45"/>
      <c r="MY132" s="45"/>
      <c r="MZ132" s="45"/>
      <c r="NA132" s="45"/>
      <c r="NB132" s="45"/>
      <c r="NC132" s="45"/>
      <c r="ND132" s="45"/>
      <c r="NE132" s="45"/>
      <c r="NF132" s="45"/>
      <c r="NG132" s="45"/>
      <c r="NH132" s="45"/>
      <c r="NI132" s="45"/>
      <c r="NJ132" s="45"/>
      <c r="NK132" s="45"/>
      <c r="NL132" s="45"/>
      <c r="NM132" s="45"/>
      <c r="NN132" s="45"/>
      <c r="NO132" s="45"/>
      <c r="NP132" s="45"/>
      <c r="NQ132" s="45"/>
      <c r="NR132" s="45"/>
      <c r="NS132" s="45"/>
      <c r="NT132" s="45"/>
      <c r="NU132" s="45"/>
      <c r="NV132" s="45"/>
      <c r="NW132" s="45"/>
      <c r="NX132" s="45"/>
      <c r="NY132" s="45"/>
      <c r="NZ132" s="45"/>
      <c r="OA132" s="45"/>
      <c r="OB132" s="45"/>
      <c r="OC132" s="45"/>
      <c r="OD132" s="45"/>
      <c r="OE132" s="45"/>
      <c r="OF132" s="45"/>
      <c r="OG132" s="45"/>
      <c r="OH132" s="45"/>
      <c r="OI132" s="45"/>
      <c r="OJ132" s="45"/>
      <c r="OK132" s="45"/>
      <c r="OL132" s="45"/>
      <c r="OM132" s="45"/>
      <c r="ON132" s="45"/>
      <c r="OO132" s="45"/>
      <c r="OP132" s="45"/>
      <c r="OQ132" s="45"/>
      <c r="OR132" s="45"/>
      <c r="OS132" s="45"/>
      <c r="OT132" s="45"/>
      <c r="OU132" s="45"/>
      <c r="OV132" s="45"/>
      <c r="OW132" s="45"/>
      <c r="OX132" s="45"/>
      <c r="OY132" s="45"/>
      <c r="OZ132" s="45"/>
      <c r="PA132" s="45"/>
      <c r="PB132" s="45"/>
      <c r="PC132" s="45"/>
      <c r="PD132" s="45"/>
      <c r="PE132" s="45"/>
      <c r="PF132" s="45"/>
      <c r="PG132" s="45"/>
      <c r="PH132" s="45"/>
      <c r="PI132" s="45"/>
      <c r="PJ132" s="45"/>
      <c r="PK132" s="45"/>
      <c r="PL132" s="45"/>
      <c r="PM132" s="45"/>
      <c r="PN132" s="45"/>
      <c r="PO132" s="45"/>
      <c r="PP132" s="45"/>
      <c r="PQ132" s="45"/>
      <c r="PR132" s="45"/>
      <c r="PS132" s="45"/>
      <c r="PT132" s="45"/>
      <c r="PU132" s="45"/>
      <c r="PV132" s="45"/>
      <c r="PW132" s="45"/>
      <c r="PX132" s="45"/>
      <c r="PY132" s="45"/>
      <c r="PZ132" s="45"/>
      <c r="QA132" s="45"/>
      <c r="QB132" s="45"/>
      <c r="QC132" s="45"/>
      <c r="QD132" s="45"/>
      <c r="QE132" s="45"/>
      <c r="QF132" s="45"/>
      <c r="QG132" s="45"/>
      <c r="QH132" s="45"/>
      <c r="QI132" s="45"/>
      <c r="QJ132" s="45"/>
      <c r="QK132" s="45"/>
      <c r="QL132" s="45"/>
      <c r="QM132" s="45"/>
      <c r="QN132" s="45"/>
      <c r="QO132" s="45"/>
      <c r="QP132" s="45"/>
      <c r="QQ132" s="45"/>
      <c r="QR132" s="45"/>
      <c r="QS132" s="45"/>
      <c r="QT132" s="45"/>
      <c r="QU132" s="45"/>
      <c r="QV132" s="45"/>
      <c r="QW132" s="45"/>
      <c r="QX132" s="45"/>
      <c r="QY132" s="45"/>
      <c r="QZ132" s="45"/>
      <c r="RA132" s="45"/>
      <c r="RB132" s="45"/>
      <c r="RC132" s="45"/>
      <c r="RD132" s="45"/>
      <c r="RE132" s="45"/>
      <c r="RF132" s="45"/>
      <c r="RG132" s="45"/>
      <c r="RH132" s="45"/>
      <c r="RI132" s="45"/>
      <c r="RJ132" s="45"/>
      <c r="RK132" s="45"/>
      <c r="RL132" s="45"/>
      <c r="RM132" s="45"/>
      <c r="RN132" s="45"/>
      <c r="RO132" s="45"/>
    </row>
    <row r="133" spans="1:483" s="44" customFormat="1" ht="20.25" customHeight="1" x14ac:dyDescent="0.25">
      <c r="A133" s="230">
        <v>111</v>
      </c>
      <c r="B133" s="50" t="s">
        <v>94</v>
      </c>
      <c r="C133" s="57" t="s">
        <v>12</v>
      </c>
      <c r="D133" s="420"/>
      <c r="E133" s="420"/>
      <c r="F133" s="487"/>
      <c r="G133" s="38"/>
      <c r="H133" s="38"/>
      <c r="I133" s="35"/>
      <c r="J133" s="490">
        <f>(F133+G133+H133+I133)*$J$5</f>
        <v>0</v>
      </c>
      <c r="K133" s="487"/>
      <c r="L133" s="38"/>
      <c r="M133" s="38"/>
      <c r="N133" s="38"/>
      <c r="O133" s="490">
        <f>(K133+L133+M133+N133)*$O$5</f>
        <v>0</v>
      </c>
      <c r="P133" s="148"/>
      <c r="Q133" s="35"/>
      <c r="R133" s="203">
        <f t="shared" si="10"/>
        <v>0</v>
      </c>
      <c r="S133" s="148"/>
      <c r="T133" s="148"/>
      <c r="U133" s="148"/>
      <c r="V133" s="362">
        <f t="shared" si="8"/>
        <v>0</v>
      </c>
      <c r="W133" s="148"/>
      <c r="X133" s="38"/>
      <c r="Y133" s="148"/>
      <c r="Z133" s="170">
        <f t="shared" si="11"/>
        <v>0</v>
      </c>
      <c r="AA133" s="173">
        <f t="shared" si="9"/>
        <v>0</v>
      </c>
      <c r="AB133" s="428">
        <f>(D133+E133)-AA133</f>
        <v>0</v>
      </c>
      <c r="AC133" s="45"/>
      <c r="AD133" s="45"/>
      <c r="AE133" s="45"/>
      <c r="AF133" s="45"/>
      <c r="AG133" s="45"/>
      <c r="AH133" s="45"/>
      <c r="AI133" s="45"/>
      <c r="AJ133" s="45"/>
      <c r="AK133" s="45"/>
      <c r="AL133" s="45"/>
      <c r="AM133" s="45"/>
      <c r="AN133" s="45"/>
      <c r="AO133" s="45"/>
      <c r="AP133" s="45"/>
      <c r="AQ133" s="45"/>
      <c r="AR133" s="45"/>
      <c r="AS133" s="45"/>
      <c r="AT133" s="45"/>
      <c r="AU133" s="45"/>
      <c r="AV133" s="45"/>
      <c r="AW133" s="45"/>
      <c r="AX133" s="45"/>
      <c r="AY133" s="45"/>
      <c r="AZ133" s="45"/>
      <c r="BA133" s="45"/>
      <c r="BB133" s="45"/>
      <c r="BC133" s="45"/>
      <c r="BD133" s="45"/>
      <c r="BE133" s="45"/>
      <c r="BF133" s="45"/>
      <c r="BG133" s="45"/>
      <c r="BH133" s="45"/>
      <c r="BI133" s="45"/>
      <c r="BJ133" s="45"/>
      <c r="BK133" s="45"/>
      <c r="BL133" s="45"/>
      <c r="BM133" s="45"/>
      <c r="BN133" s="45"/>
      <c r="BO133" s="45"/>
      <c r="BP133" s="45"/>
      <c r="BQ133" s="45"/>
      <c r="BR133" s="45"/>
      <c r="BS133" s="45"/>
      <c r="BT133" s="45"/>
      <c r="BU133" s="45"/>
      <c r="BV133" s="45"/>
      <c r="BW133" s="45"/>
      <c r="BX133" s="45"/>
      <c r="BY133" s="45"/>
      <c r="BZ133" s="45"/>
      <c r="CA133" s="45"/>
      <c r="CB133" s="45"/>
      <c r="CC133" s="45"/>
      <c r="CD133" s="45"/>
      <c r="CE133" s="45"/>
      <c r="CF133" s="45"/>
      <c r="CG133" s="45"/>
      <c r="CH133" s="45"/>
      <c r="CI133" s="45"/>
      <c r="CJ133" s="45"/>
      <c r="CK133" s="45"/>
      <c r="CL133" s="45"/>
      <c r="CM133" s="45"/>
      <c r="CN133" s="45"/>
      <c r="CO133" s="45"/>
      <c r="CP133" s="45"/>
      <c r="CQ133" s="45"/>
      <c r="CR133" s="45"/>
      <c r="CS133" s="45"/>
      <c r="CT133" s="45"/>
      <c r="CU133" s="45"/>
      <c r="CV133" s="45"/>
      <c r="CW133" s="45"/>
      <c r="CX133" s="45"/>
      <c r="CY133" s="45"/>
      <c r="CZ133" s="45"/>
      <c r="DA133" s="45"/>
      <c r="DB133" s="45"/>
      <c r="DC133" s="45"/>
      <c r="DD133" s="45"/>
      <c r="DE133" s="45"/>
      <c r="DF133" s="45"/>
      <c r="DG133" s="45"/>
      <c r="DH133" s="45"/>
      <c r="DI133" s="45"/>
      <c r="DJ133" s="45"/>
      <c r="DK133" s="45"/>
      <c r="DL133" s="45"/>
      <c r="DM133" s="45"/>
      <c r="DN133" s="45"/>
      <c r="DO133" s="45"/>
      <c r="DP133" s="45"/>
      <c r="DQ133" s="45"/>
      <c r="DR133" s="45"/>
      <c r="DS133" s="45"/>
      <c r="DT133" s="45"/>
      <c r="DU133" s="45"/>
      <c r="DV133" s="45"/>
      <c r="DW133" s="45"/>
      <c r="DX133" s="45"/>
      <c r="DY133" s="45"/>
      <c r="DZ133" s="45"/>
      <c r="EA133" s="45"/>
      <c r="EB133" s="45"/>
      <c r="EC133" s="45"/>
      <c r="ED133" s="45"/>
      <c r="EE133" s="45"/>
      <c r="EF133" s="45"/>
      <c r="EG133" s="45"/>
      <c r="EH133" s="45"/>
      <c r="EI133" s="45"/>
      <c r="EJ133" s="45"/>
      <c r="EK133" s="45"/>
      <c r="EL133" s="45"/>
      <c r="EM133" s="45"/>
      <c r="EN133" s="45"/>
      <c r="EO133" s="45"/>
      <c r="EP133" s="45"/>
      <c r="EQ133" s="45"/>
      <c r="ER133" s="45"/>
      <c r="ES133" s="45"/>
      <c r="ET133" s="45"/>
      <c r="EU133" s="45"/>
      <c r="EV133" s="45"/>
      <c r="EW133" s="45"/>
      <c r="EX133" s="45"/>
      <c r="EY133" s="45"/>
      <c r="EZ133" s="45"/>
      <c r="FA133" s="45"/>
      <c r="FB133" s="45"/>
      <c r="FC133" s="45"/>
      <c r="FD133" s="45"/>
      <c r="FE133" s="45"/>
      <c r="FF133" s="45"/>
      <c r="FG133" s="45"/>
      <c r="FH133" s="45"/>
      <c r="FI133" s="45"/>
      <c r="FJ133" s="45"/>
      <c r="FK133" s="45"/>
      <c r="FL133" s="45"/>
      <c r="FM133" s="45"/>
      <c r="FN133" s="45"/>
      <c r="FO133" s="45"/>
      <c r="FP133" s="45"/>
      <c r="FQ133" s="45"/>
      <c r="FR133" s="45"/>
      <c r="FS133" s="45"/>
      <c r="FT133" s="45"/>
      <c r="FU133" s="45"/>
      <c r="FV133" s="45"/>
      <c r="FW133" s="45"/>
      <c r="FX133" s="45"/>
      <c r="FY133" s="45"/>
      <c r="FZ133" s="45"/>
      <c r="GA133" s="45"/>
      <c r="GB133" s="45"/>
      <c r="GC133" s="45"/>
      <c r="GD133" s="45"/>
      <c r="GE133" s="45"/>
      <c r="GF133" s="45"/>
      <c r="GG133" s="45"/>
      <c r="GH133" s="45"/>
      <c r="GI133" s="45"/>
      <c r="GJ133" s="45"/>
      <c r="GK133" s="45"/>
      <c r="GL133" s="45"/>
      <c r="GM133" s="45"/>
      <c r="GN133" s="45"/>
      <c r="GO133" s="45"/>
      <c r="GP133" s="45"/>
      <c r="GQ133" s="45"/>
      <c r="GR133" s="45"/>
      <c r="GS133" s="45"/>
      <c r="GT133" s="45"/>
      <c r="GU133" s="45"/>
      <c r="GV133" s="45"/>
      <c r="GW133" s="45"/>
      <c r="GX133" s="45"/>
      <c r="GY133" s="45"/>
      <c r="GZ133" s="45"/>
      <c r="HA133" s="45"/>
      <c r="HB133" s="45"/>
      <c r="HC133" s="45"/>
      <c r="HD133" s="45"/>
      <c r="HE133" s="45"/>
      <c r="HF133" s="45"/>
      <c r="HG133" s="45"/>
      <c r="HH133" s="45"/>
      <c r="HI133" s="45"/>
      <c r="HJ133" s="45"/>
      <c r="HK133" s="45"/>
      <c r="HL133" s="45"/>
      <c r="HM133" s="45"/>
      <c r="HN133" s="45"/>
      <c r="HO133" s="45"/>
      <c r="HP133" s="45"/>
      <c r="HQ133" s="45"/>
      <c r="HR133" s="45"/>
      <c r="HS133" s="45"/>
      <c r="HT133" s="45"/>
      <c r="HU133" s="45"/>
      <c r="HV133" s="45"/>
      <c r="HW133" s="45"/>
      <c r="HX133" s="45"/>
      <c r="HY133" s="45"/>
      <c r="HZ133" s="45"/>
      <c r="IA133" s="45"/>
      <c r="IB133" s="45"/>
      <c r="IC133" s="45"/>
      <c r="ID133" s="45"/>
      <c r="IE133" s="45"/>
      <c r="IF133" s="45"/>
      <c r="IG133" s="45"/>
      <c r="IH133" s="45"/>
      <c r="II133" s="45"/>
      <c r="IJ133" s="45"/>
      <c r="IK133" s="45"/>
      <c r="IL133" s="45"/>
      <c r="IM133" s="45"/>
      <c r="IN133" s="45"/>
      <c r="IO133" s="45"/>
      <c r="IP133" s="45"/>
      <c r="IQ133" s="45"/>
      <c r="IR133" s="45"/>
      <c r="IS133" s="45"/>
      <c r="IT133" s="45"/>
      <c r="IU133" s="45"/>
      <c r="IV133" s="45"/>
      <c r="IW133" s="45"/>
      <c r="IX133" s="45"/>
      <c r="IY133" s="45"/>
      <c r="IZ133" s="45"/>
      <c r="JA133" s="45"/>
      <c r="JB133" s="45"/>
      <c r="JC133" s="45"/>
      <c r="JD133" s="45"/>
      <c r="JE133" s="45"/>
      <c r="JF133" s="45"/>
      <c r="JG133" s="45"/>
      <c r="JH133" s="45"/>
      <c r="JI133" s="45"/>
      <c r="JJ133" s="45"/>
      <c r="JK133" s="45"/>
      <c r="JL133" s="45"/>
      <c r="JM133" s="45"/>
      <c r="JN133" s="45"/>
      <c r="JO133" s="45"/>
      <c r="JP133" s="45"/>
      <c r="JQ133" s="45"/>
      <c r="JR133" s="45"/>
      <c r="JS133" s="45"/>
      <c r="JT133" s="45"/>
      <c r="JU133" s="45"/>
      <c r="JV133" s="45"/>
      <c r="JW133" s="45"/>
      <c r="JX133" s="45"/>
      <c r="JY133" s="45"/>
      <c r="JZ133" s="45"/>
      <c r="KA133" s="45"/>
      <c r="KB133" s="45"/>
      <c r="KC133" s="45"/>
      <c r="KD133" s="45"/>
      <c r="KE133" s="45"/>
      <c r="KF133" s="45"/>
      <c r="KG133" s="45"/>
      <c r="KH133" s="45"/>
      <c r="KI133" s="45"/>
      <c r="KJ133" s="45"/>
      <c r="KK133" s="45"/>
      <c r="KL133" s="45"/>
      <c r="KM133" s="45"/>
      <c r="KN133" s="45"/>
      <c r="KO133" s="45"/>
      <c r="KP133" s="45"/>
      <c r="KQ133" s="45"/>
      <c r="KR133" s="45"/>
      <c r="KS133" s="45"/>
      <c r="KT133" s="45"/>
      <c r="KU133" s="45"/>
      <c r="KV133" s="45"/>
      <c r="KW133" s="45"/>
      <c r="KX133" s="45"/>
      <c r="KY133" s="45"/>
      <c r="KZ133" s="45"/>
      <c r="LA133" s="45"/>
      <c r="LB133" s="45"/>
      <c r="LC133" s="45"/>
      <c r="LD133" s="45"/>
      <c r="LE133" s="45"/>
      <c r="LF133" s="45"/>
      <c r="LG133" s="45"/>
      <c r="LH133" s="45"/>
      <c r="LI133" s="45"/>
      <c r="LJ133" s="45"/>
      <c r="LK133" s="45"/>
      <c r="LL133" s="45"/>
      <c r="LM133" s="45"/>
      <c r="LN133" s="45"/>
      <c r="LO133" s="45"/>
      <c r="LP133" s="45"/>
      <c r="LQ133" s="45"/>
      <c r="LR133" s="45"/>
      <c r="LS133" s="45"/>
      <c r="LT133" s="45"/>
      <c r="LU133" s="45"/>
      <c r="LV133" s="45"/>
      <c r="LW133" s="45"/>
      <c r="LX133" s="45"/>
      <c r="LY133" s="45"/>
      <c r="LZ133" s="45"/>
      <c r="MA133" s="45"/>
      <c r="MB133" s="45"/>
      <c r="MC133" s="45"/>
      <c r="MD133" s="45"/>
      <c r="ME133" s="45"/>
      <c r="MF133" s="45"/>
      <c r="MG133" s="45"/>
      <c r="MH133" s="45"/>
      <c r="MI133" s="45"/>
      <c r="MJ133" s="45"/>
      <c r="MK133" s="45"/>
      <c r="ML133" s="45"/>
      <c r="MM133" s="45"/>
      <c r="MN133" s="45"/>
      <c r="MO133" s="45"/>
      <c r="MP133" s="45"/>
      <c r="MQ133" s="45"/>
      <c r="MR133" s="45"/>
      <c r="MS133" s="45"/>
      <c r="MT133" s="45"/>
      <c r="MU133" s="45"/>
      <c r="MV133" s="45"/>
      <c r="MW133" s="45"/>
      <c r="MX133" s="45"/>
      <c r="MY133" s="45"/>
      <c r="MZ133" s="45"/>
      <c r="NA133" s="45"/>
      <c r="NB133" s="45"/>
      <c r="NC133" s="45"/>
      <c r="ND133" s="45"/>
      <c r="NE133" s="45"/>
      <c r="NF133" s="45"/>
      <c r="NG133" s="45"/>
      <c r="NH133" s="45"/>
      <c r="NI133" s="45"/>
      <c r="NJ133" s="45"/>
      <c r="NK133" s="45"/>
      <c r="NL133" s="45"/>
      <c r="NM133" s="45"/>
      <c r="NN133" s="45"/>
      <c r="NO133" s="45"/>
      <c r="NP133" s="45"/>
      <c r="NQ133" s="45"/>
      <c r="NR133" s="45"/>
      <c r="NS133" s="45"/>
      <c r="NT133" s="45"/>
      <c r="NU133" s="45"/>
      <c r="NV133" s="45"/>
      <c r="NW133" s="45"/>
      <c r="NX133" s="45"/>
      <c r="NY133" s="45"/>
      <c r="NZ133" s="45"/>
      <c r="OA133" s="45"/>
      <c r="OB133" s="45"/>
      <c r="OC133" s="45"/>
      <c r="OD133" s="45"/>
      <c r="OE133" s="45"/>
      <c r="OF133" s="45"/>
      <c r="OG133" s="45"/>
      <c r="OH133" s="45"/>
      <c r="OI133" s="45"/>
      <c r="OJ133" s="45"/>
      <c r="OK133" s="45"/>
      <c r="OL133" s="45"/>
      <c r="OM133" s="45"/>
      <c r="ON133" s="45"/>
      <c r="OO133" s="45"/>
      <c r="OP133" s="45"/>
      <c r="OQ133" s="45"/>
      <c r="OR133" s="45"/>
      <c r="OS133" s="45"/>
      <c r="OT133" s="45"/>
      <c r="OU133" s="45"/>
      <c r="OV133" s="45"/>
      <c r="OW133" s="45"/>
      <c r="OX133" s="45"/>
      <c r="OY133" s="45"/>
      <c r="OZ133" s="45"/>
      <c r="PA133" s="45"/>
      <c r="PB133" s="45"/>
      <c r="PC133" s="45"/>
      <c r="PD133" s="45"/>
      <c r="PE133" s="45"/>
      <c r="PF133" s="45"/>
      <c r="PG133" s="45"/>
      <c r="PH133" s="45"/>
      <c r="PI133" s="45"/>
      <c r="PJ133" s="45"/>
      <c r="PK133" s="45"/>
      <c r="PL133" s="45"/>
      <c r="PM133" s="45"/>
      <c r="PN133" s="45"/>
      <c r="PO133" s="45"/>
      <c r="PP133" s="45"/>
      <c r="PQ133" s="45"/>
      <c r="PR133" s="45"/>
      <c r="PS133" s="45"/>
      <c r="PT133" s="45"/>
      <c r="PU133" s="45"/>
      <c r="PV133" s="45"/>
      <c r="PW133" s="45"/>
      <c r="PX133" s="45"/>
      <c r="PY133" s="45"/>
      <c r="PZ133" s="45"/>
      <c r="QA133" s="45"/>
      <c r="QB133" s="45"/>
      <c r="QC133" s="45"/>
      <c r="QD133" s="45"/>
      <c r="QE133" s="45"/>
      <c r="QF133" s="45"/>
      <c r="QG133" s="45"/>
      <c r="QH133" s="45"/>
      <c r="QI133" s="45"/>
      <c r="QJ133" s="45"/>
      <c r="QK133" s="45"/>
      <c r="QL133" s="45"/>
      <c r="QM133" s="45"/>
      <c r="QN133" s="45"/>
      <c r="QO133" s="45"/>
      <c r="QP133" s="45"/>
      <c r="QQ133" s="45"/>
      <c r="QR133" s="45"/>
      <c r="QS133" s="45"/>
      <c r="QT133" s="45"/>
      <c r="QU133" s="45"/>
      <c r="QV133" s="45"/>
      <c r="QW133" s="45"/>
      <c r="QX133" s="45"/>
      <c r="QY133" s="45"/>
      <c r="QZ133" s="45"/>
      <c r="RA133" s="45"/>
      <c r="RB133" s="45"/>
      <c r="RC133" s="45"/>
      <c r="RD133" s="45"/>
      <c r="RE133" s="45"/>
      <c r="RF133" s="45"/>
      <c r="RG133" s="45"/>
      <c r="RH133" s="45"/>
      <c r="RI133" s="45"/>
      <c r="RJ133" s="45"/>
      <c r="RK133" s="45"/>
      <c r="RL133" s="45"/>
      <c r="RM133" s="45"/>
      <c r="RN133" s="45"/>
      <c r="RO133" s="45"/>
    </row>
    <row r="134" spans="1:483" s="44" customFormat="1" ht="18" customHeight="1" x14ac:dyDescent="0.25">
      <c r="A134" s="230">
        <v>112</v>
      </c>
      <c r="B134" s="50" t="s">
        <v>95</v>
      </c>
      <c r="C134" s="57" t="s">
        <v>12</v>
      </c>
      <c r="D134" s="420"/>
      <c r="E134" s="420"/>
      <c r="F134" s="487"/>
      <c r="G134" s="38"/>
      <c r="H134" s="38"/>
      <c r="I134" s="35"/>
      <c r="J134" s="490">
        <f>(F134+G134+H134+I134)*$J$5</f>
        <v>0</v>
      </c>
      <c r="K134" s="487"/>
      <c r="L134" s="38"/>
      <c r="M134" s="38"/>
      <c r="N134" s="38"/>
      <c r="O134" s="490">
        <f>(K134+L134+M134+N134)*$O$5</f>
        <v>0</v>
      </c>
      <c r="P134" s="148"/>
      <c r="Q134" s="35"/>
      <c r="R134" s="203">
        <f t="shared" si="10"/>
        <v>0</v>
      </c>
      <c r="S134" s="148"/>
      <c r="T134" s="148"/>
      <c r="U134" s="148"/>
      <c r="V134" s="362">
        <f t="shared" si="8"/>
        <v>0</v>
      </c>
      <c r="W134" s="148"/>
      <c r="X134" s="38"/>
      <c r="Y134" s="148"/>
      <c r="Z134" s="170">
        <f t="shared" si="11"/>
        <v>0</v>
      </c>
      <c r="AA134" s="173">
        <f t="shared" si="9"/>
        <v>0</v>
      </c>
      <c r="AB134" s="428">
        <f>(D134+E134)-AA134</f>
        <v>0</v>
      </c>
      <c r="AC134" s="45"/>
      <c r="AD134" s="45"/>
      <c r="AE134" s="45"/>
      <c r="AF134" s="45"/>
      <c r="AG134" s="45"/>
      <c r="AH134" s="45"/>
      <c r="AI134" s="45"/>
      <c r="AJ134" s="45"/>
      <c r="AK134" s="45"/>
      <c r="AL134" s="45"/>
      <c r="AM134" s="45"/>
      <c r="AN134" s="45"/>
      <c r="AO134" s="45"/>
      <c r="AP134" s="45"/>
      <c r="AQ134" s="45"/>
      <c r="AR134" s="45"/>
      <c r="AS134" s="45"/>
      <c r="AT134" s="45"/>
      <c r="AU134" s="45"/>
      <c r="AV134" s="45"/>
      <c r="AW134" s="45"/>
      <c r="AX134" s="45"/>
      <c r="AY134" s="45"/>
      <c r="AZ134" s="45"/>
      <c r="BA134" s="45"/>
      <c r="BB134" s="45"/>
      <c r="BC134" s="45"/>
      <c r="BD134" s="45"/>
      <c r="BE134" s="45"/>
      <c r="BF134" s="45"/>
      <c r="BG134" s="45"/>
      <c r="BH134" s="45"/>
      <c r="BI134" s="45"/>
      <c r="BJ134" s="45"/>
      <c r="BK134" s="45"/>
      <c r="BL134" s="45"/>
      <c r="BM134" s="45"/>
      <c r="BN134" s="45"/>
      <c r="BO134" s="45"/>
      <c r="BP134" s="45"/>
      <c r="BQ134" s="45"/>
      <c r="BR134" s="45"/>
      <c r="BS134" s="45"/>
      <c r="BT134" s="45"/>
      <c r="BU134" s="45"/>
      <c r="BV134" s="45"/>
      <c r="BW134" s="45"/>
      <c r="BX134" s="45"/>
      <c r="BY134" s="45"/>
      <c r="BZ134" s="45"/>
      <c r="CA134" s="45"/>
      <c r="CB134" s="45"/>
      <c r="CC134" s="45"/>
      <c r="CD134" s="45"/>
      <c r="CE134" s="45"/>
      <c r="CF134" s="45"/>
      <c r="CG134" s="45"/>
      <c r="CH134" s="45"/>
      <c r="CI134" s="45"/>
      <c r="CJ134" s="45"/>
      <c r="CK134" s="45"/>
      <c r="CL134" s="45"/>
      <c r="CM134" s="45"/>
      <c r="CN134" s="45"/>
      <c r="CO134" s="45"/>
      <c r="CP134" s="45"/>
      <c r="CQ134" s="45"/>
      <c r="CR134" s="45"/>
      <c r="CS134" s="45"/>
      <c r="CT134" s="45"/>
      <c r="CU134" s="45"/>
      <c r="CV134" s="45"/>
      <c r="CW134" s="45"/>
      <c r="CX134" s="45"/>
      <c r="CY134" s="45"/>
      <c r="CZ134" s="45"/>
      <c r="DA134" s="45"/>
      <c r="DB134" s="45"/>
      <c r="DC134" s="45"/>
      <c r="DD134" s="45"/>
      <c r="DE134" s="45"/>
      <c r="DF134" s="45"/>
      <c r="DG134" s="45"/>
      <c r="DH134" s="45"/>
      <c r="DI134" s="45"/>
      <c r="DJ134" s="45"/>
      <c r="DK134" s="45"/>
      <c r="DL134" s="45"/>
      <c r="DM134" s="45"/>
      <c r="DN134" s="45"/>
      <c r="DO134" s="45"/>
      <c r="DP134" s="45"/>
      <c r="DQ134" s="45"/>
      <c r="DR134" s="45"/>
      <c r="DS134" s="45"/>
      <c r="DT134" s="45"/>
      <c r="DU134" s="45"/>
      <c r="DV134" s="45"/>
      <c r="DW134" s="45"/>
      <c r="DX134" s="45"/>
      <c r="DY134" s="45"/>
      <c r="DZ134" s="45"/>
      <c r="EA134" s="45"/>
      <c r="EB134" s="45"/>
      <c r="EC134" s="45"/>
      <c r="ED134" s="45"/>
      <c r="EE134" s="45"/>
      <c r="EF134" s="45"/>
      <c r="EG134" s="45"/>
      <c r="EH134" s="45"/>
      <c r="EI134" s="45"/>
      <c r="EJ134" s="45"/>
      <c r="EK134" s="45"/>
      <c r="EL134" s="45"/>
      <c r="EM134" s="45"/>
      <c r="EN134" s="45"/>
      <c r="EO134" s="45"/>
      <c r="EP134" s="45"/>
      <c r="EQ134" s="45"/>
      <c r="ER134" s="45"/>
      <c r="ES134" s="45"/>
      <c r="ET134" s="45"/>
      <c r="EU134" s="45"/>
      <c r="EV134" s="45"/>
      <c r="EW134" s="45"/>
      <c r="EX134" s="45"/>
      <c r="EY134" s="45"/>
      <c r="EZ134" s="45"/>
      <c r="FA134" s="45"/>
      <c r="FB134" s="45"/>
      <c r="FC134" s="45"/>
      <c r="FD134" s="45"/>
      <c r="FE134" s="45"/>
      <c r="FF134" s="45"/>
      <c r="FG134" s="45"/>
      <c r="FH134" s="45"/>
      <c r="FI134" s="45"/>
      <c r="FJ134" s="45"/>
      <c r="FK134" s="45"/>
      <c r="FL134" s="45"/>
      <c r="FM134" s="45"/>
      <c r="FN134" s="45"/>
      <c r="FO134" s="45"/>
      <c r="FP134" s="45"/>
      <c r="FQ134" s="45"/>
      <c r="FR134" s="45"/>
      <c r="FS134" s="45"/>
      <c r="FT134" s="45"/>
      <c r="FU134" s="45"/>
      <c r="FV134" s="45"/>
      <c r="FW134" s="45"/>
      <c r="FX134" s="45"/>
      <c r="FY134" s="45"/>
      <c r="FZ134" s="45"/>
      <c r="GA134" s="45"/>
      <c r="GB134" s="45"/>
      <c r="GC134" s="45"/>
      <c r="GD134" s="45"/>
      <c r="GE134" s="45"/>
      <c r="GF134" s="45"/>
      <c r="GG134" s="45"/>
      <c r="GH134" s="45"/>
      <c r="GI134" s="45"/>
      <c r="GJ134" s="45"/>
      <c r="GK134" s="45"/>
      <c r="GL134" s="45"/>
      <c r="GM134" s="45"/>
      <c r="GN134" s="45"/>
      <c r="GO134" s="45"/>
      <c r="GP134" s="45"/>
      <c r="GQ134" s="45"/>
      <c r="GR134" s="45"/>
      <c r="GS134" s="45"/>
      <c r="GT134" s="45"/>
      <c r="GU134" s="45"/>
      <c r="GV134" s="45"/>
      <c r="GW134" s="45"/>
      <c r="GX134" s="45"/>
      <c r="GY134" s="45"/>
      <c r="GZ134" s="45"/>
      <c r="HA134" s="45"/>
      <c r="HB134" s="45"/>
      <c r="HC134" s="45"/>
      <c r="HD134" s="45"/>
      <c r="HE134" s="45"/>
      <c r="HF134" s="45"/>
      <c r="HG134" s="45"/>
      <c r="HH134" s="45"/>
      <c r="HI134" s="45"/>
      <c r="HJ134" s="45"/>
      <c r="HK134" s="45"/>
      <c r="HL134" s="45"/>
      <c r="HM134" s="45"/>
      <c r="HN134" s="45"/>
      <c r="HO134" s="45"/>
      <c r="HP134" s="45"/>
      <c r="HQ134" s="45"/>
      <c r="HR134" s="45"/>
      <c r="HS134" s="45"/>
      <c r="HT134" s="45"/>
      <c r="HU134" s="45"/>
      <c r="HV134" s="45"/>
      <c r="HW134" s="45"/>
      <c r="HX134" s="45"/>
      <c r="HY134" s="45"/>
      <c r="HZ134" s="45"/>
      <c r="IA134" s="45"/>
      <c r="IB134" s="45"/>
      <c r="IC134" s="45"/>
      <c r="ID134" s="45"/>
      <c r="IE134" s="45"/>
      <c r="IF134" s="45"/>
      <c r="IG134" s="45"/>
      <c r="IH134" s="45"/>
      <c r="II134" s="45"/>
      <c r="IJ134" s="45"/>
      <c r="IK134" s="45"/>
      <c r="IL134" s="45"/>
      <c r="IM134" s="45"/>
      <c r="IN134" s="45"/>
      <c r="IO134" s="45"/>
      <c r="IP134" s="45"/>
      <c r="IQ134" s="45"/>
      <c r="IR134" s="45"/>
      <c r="IS134" s="45"/>
      <c r="IT134" s="45"/>
      <c r="IU134" s="45"/>
      <c r="IV134" s="45"/>
      <c r="IW134" s="45"/>
      <c r="IX134" s="45"/>
      <c r="IY134" s="45"/>
      <c r="IZ134" s="45"/>
      <c r="JA134" s="45"/>
      <c r="JB134" s="45"/>
      <c r="JC134" s="45"/>
      <c r="JD134" s="45"/>
      <c r="JE134" s="45"/>
      <c r="JF134" s="45"/>
      <c r="JG134" s="45"/>
      <c r="JH134" s="45"/>
      <c r="JI134" s="45"/>
      <c r="JJ134" s="45"/>
      <c r="JK134" s="45"/>
      <c r="JL134" s="45"/>
      <c r="JM134" s="45"/>
      <c r="JN134" s="45"/>
      <c r="JO134" s="45"/>
      <c r="JP134" s="45"/>
      <c r="JQ134" s="45"/>
      <c r="JR134" s="45"/>
      <c r="JS134" s="45"/>
      <c r="JT134" s="45"/>
      <c r="JU134" s="45"/>
      <c r="JV134" s="45"/>
      <c r="JW134" s="45"/>
      <c r="JX134" s="45"/>
      <c r="JY134" s="45"/>
      <c r="JZ134" s="45"/>
      <c r="KA134" s="45"/>
      <c r="KB134" s="45"/>
      <c r="KC134" s="45"/>
      <c r="KD134" s="45"/>
      <c r="KE134" s="45"/>
      <c r="KF134" s="45"/>
      <c r="KG134" s="45"/>
      <c r="KH134" s="45"/>
      <c r="KI134" s="45"/>
      <c r="KJ134" s="45"/>
      <c r="KK134" s="45"/>
      <c r="KL134" s="45"/>
      <c r="KM134" s="45"/>
      <c r="KN134" s="45"/>
      <c r="KO134" s="45"/>
      <c r="KP134" s="45"/>
      <c r="KQ134" s="45"/>
      <c r="KR134" s="45"/>
      <c r="KS134" s="45"/>
      <c r="KT134" s="45"/>
      <c r="KU134" s="45"/>
      <c r="KV134" s="45"/>
      <c r="KW134" s="45"/>
      <c r="KX134" s="45"/>
      <c r="KY134" s="45"/>
      <c r="KZ134" s="45"/>
      <c r="LA134" s="45"/>
      <c r="LB134" s="45"/>
      <c r="LC134" s="45"/>
      <c r="LD134" s="45"/>
      <c r="LE134" s="45"/>
      <c r="LF134" s="45"/>
      <c r="LG134" s="45"/>
      <c r="LH134" s="45"/>
      <c r="LI134" s="45"/>
      <c r="LJ134" s="45"/>
      <c r="LK134" s="45"/>
      <c r="LL134" s="45"/>
      <c r="LM134" s="45"/>
      <c r="LN134" s="45"/>
      <c r="LO134" s="45"/>
      <c r="LP134" s="45"/>
      <c r="LQ134" s="45"/>
      <c r="LR134" s="45"/>
      <c r="LS134" s="45"/>
      <c r="LT134" s="45"/>
      <c r="LU134" s="45"/>
      <c r="LV134" s="45"/>
      <c r="LW134" s="45"/>
      <c r="LX134" s="45"/>
      <c r="LY134" s="45"/>
      <c r="LZ134" s="45"/>
      <c r="MA134" s="45"/>
      <c r="MB134" s="45"/>
      <c r="MC134" s="45"/>
      <c r="MD134" s="45"/>
      <c r="ME134" s="45"/>
      <c r="MF134" s="45"/>
      <c r="MG134" s="45"/>
      <c r="MH134" s="45"/>
      <c r="MI134" s="45"/>
      <c r="MJ134" s="45"/>
      <c r="MK134" s="45"/>
      <c r="ML134" s="45"/>
      <c r="MM134" s="45"/>
      <c r="MN134" s="45"/>
      <c r="MO134" s="45"/>
      <c r="MP134" s="45"/>
      <c r="MQ134" s="45"/>
      <c r="MR134" s="45"/>
      <c r="MS134" s="45"/>
      <c r="MT134" s="45"/>
      <c r="MU134" s="45"/>
      <c r="MV134" s="45"/>
      <c r="MW134" s="45"/>
      <c r="MX134" s="45"/>
      <c r="MY134" s="45"/>
      <c r="MZ134" s="45"/>
      <c r="NA134" s="45"/>
      <c r="NB134" s="45"/>
      <c r="NC134" s="45"/>
      <c r="ND134" s="45"/>
      <c r="NE134" s="45"/>
      <c r="NF134" s="45"/>
      <c r="NG134" s="45"/>
      <c r="NH134" s="45"/>
      <c r="NI134" s="45"/>
      <c r="NJ134" s="45"/>
      <c r="NK134" s="45"/>
      <c r="NL134" s="45"/>
      <c r="NM134" s="45"/>
      <c r="NN134" s="45"/>
      <c r="NO134" s="45"/>
      <c r="NP134" s="45"/>
      <c r="NQ134" s="45"/>
      <c r="NR134" s="45"/>
      <c r="NS134" s="45"/>
      <c r="NT134" s="45"/>
      <c r="NU134" s="45"/>
      <c r="NV134" s="45"/>
      <c r="NW134" s="45"/>
      <c r="NX134" s="45"/>
      <c r="NY134" s="45"/>
      <c r="NZ134" s="45"/>
      <c r="OA134" s="45"/>
      <c r="OB134" s="45"/>
      <c r="OC134" s="45"/>
      <c r="OD134" s="45"/>
      <c r="OE134" s="45"/>
      <c r="OF134" s="45"/>
      <c r="OG134" s="45"/>
      <c r="OH134" s="45"/>
      <c r="OI134" s="45"/>
      <c r="OJ134" s="45"/>
      <c r="OK134" s="45"/>
      <c r="OL134" s="45"/>
      <c r="OM134" s="45"/>
      <c r="ON134" s="45"/>
      <c r="OO134" s="45"/>
      <c r="OP134" s="45"/>
      <c r="OQ134" s="45"/>
      <c r="OR134" s="45"/>
      <c r="OS134" s="45"/>
      <c r="OT134" s="45"/>
      <c r="OU134" s="45"/>
      <c r="OV134" s="45"/>
      <c r="OW134" s="45"/>
      <c r="OX134" s="45"/>
      <c r="OY134" s="45"/>
      <c r="OZ134" s="45"/>
      <c r="PA134" s="45"/>
      <c r="PB134" s="45"/>
      <c r="PC134" s="45"/>
      <c r="PD134" s="45"/>
      <c r="PE134" s="45"/>
      <c r="PF134" s="45"/>
      <c r="PG134" s="45"/>
      <c r="PH134" s="45"/>
      <c r="PI134" s="45"/>
      <c r="PJ134" s="45"/>
      <c r="PK134" s="45"/>
      <c r="PL134" s="45"/>
      <c r="PM134" s="45"/>
      <c r="PN134" s="45"/>
      <c r="PO134" s="45"/>
      <c r="PP134" s="45"/>
      <c r="PQ134" s="45"/>
      <c r="PR134" s="45"/>
      <c r="PS134" s="45"/>
      <c r="PT134" s="45"/>
      <c r="PU134" s="45"/>
      <c r="PV134" s="45"/>
      <c r="PW134" s="45"/>
      <c r="PX134" s="45"/>
      <c r="PY134" s="45"/>
      <c r="PZ134" s="45"/>
      <c r="QA134" s="45"/>
      <c r="QB134" s="45"/>
      <c r="QC134" s="45"/>
      <c r="QD134" s="45"/>
      <c r="QE134" s="45"/>
      <c r="QF134" s="45"/>
      <c r="QG134" s="45"/>
      <c r="QH134" s="45"/>
      <c r="QI134" s="45"/>
      <c r="QJ134" s="45"/>
      <c r="QK134" s="45"/>
      <c r="QL134" s="45"/>
      <c r="QM134" s="45"/>
      <c r="QN134" s="45"/>
      <c r="QO134" s="45"/>
      <c r="QP134" s="45"/>
      <c r="QQ134" s="45"/>
      <c r="QR134" s="45"/>
      <c r="QS134" s="45"/>
      <c r="QT134" s="45"/>
      <c r="QU134" s="45"/>
      <c r="QV134" s="45"/>
      <c r="QW134" s="45"/>
      <c r="QX134" s="45"/>
      <c r="QY134" s="45"/>
      <c r="QZ134" s="45"/>
      <c r="RA134" s="45"/>
      <c r="RB134" s="45"/>
      <c r="RC134" s="45"/>
      <c r="RD134" s="45"/>
      <c r="RE134" s="45"/>
      <c r="RF134" s="45"/>
      <c r="RG134" s="45"/>
      <c r="RH134" s="45"/>
      <c r="RI134" s="45"/>
      <c r="RJ134" s="45"/>
      <c r="RK134" s="45"/>
      <c r="RL134" s="45"/>
      <c r="RM134" s="45"/>
      <c r="RN134" s="45"/>
      <c r="RO134" s="45"/>
    </row>
    <row r="135" spans="1:483" s="44" customFormat="1" ht="18.75" customHeight="1" x14ac:dyDescent="0.25">
      <c r="A135" s="230">
        <v>113</v>
      </c>
      <c r="B135" s="50" t="s">
        <v>96</v>
      </c>
      <c r="C135" s="57" t="s">
        <v>12</v>
      </c>
      <c r="D135" s="420"/>
      <c r="E135" s="420"/>
      <c r="F135" s="487"/>
      <c r="G135" s="38"/>
      <c r="H135" s="38"/>
      <c r="I135" s="35"/>
      <c r="J135" s="490">
        <f>(F135+G135+H135+I135)*$J$5</f>
        <v>0</v>
      </c>
      <c r="K135" s="487"/>
      <c r="L135" s="38"/>
      <c r="M135" s="38"/>
      <c r="N135" s="38"/>
      <c r="O135" s="490">
        <f>(K135+L135+M135+N135)*$O$5</f>
        <v>0</v>
      </c>
      <c r="P135" s="148"/>
      <c r="Q135" s="35"/>
      <c r="R135" s="203">
        <f t="shared" ref="R135:R148" si="12">(P135+Q135)*$R$5</f>
        <v>0</v>
      </c>
      <c r="S135" s="148"/>
      <c r="T135" s="148"/>
      <c r="U135" s="148"/>
      <c r="V135" s="362">
        <f t="shared" si="8"/>
        <v>0</v>
      </c>
      <c r="W135" s="148"/>
      <c r="X135" s="38"/>
      <c r="Y135" s="148"/>
      <c r="Z135" s="170">
        <f t="shared" ref="Z135:Z148" si="13">(W135+X135+Y135)*$Z$5</f>
        <v>0</v>
      </c>
      <c r="AA135" s="173">
        <f t="shared" si="9"/>
        <v>0</v>
      </c>
      <c r="AB135" s="428">
        <f>(D135+E135)-AA135</f>
        <v>0</v>
      </c>
      <c r="AC135" s="45"/>
      <c r="AD135" s="45"/>
      <c r="AE135" s="45"/>
      <c r="AF135" s="45"/>
      <c r="AG135" s="45"/>
      <c r="AH135" s="45"/>
      <c r="AI135" s="45"/>
      <c r="AJ135" s="45"/>
      <c r="AK135" s="45"/>
      <c r="AL135" s="45"/>
      <c r="AM135" s="45"/>
      <c r="AN135" s="45"/>
      <c r="AO135" s="45"/>
      <c r="AP135" s="45"/>
      <c r="AQ135" s="45"/>
      <c r="AR135" s="45"/>
      <c r="AS135" s="45"/>
      <c r="AT135" s="45"/>
      <c r="AU135" s="45"/>
      <c r="AV135" s="45"/>
      <c r="AW135" s="45"/>
      <c r="AX135" s="45"/>
      <c r="AY135" s="45"/>
      <c r="AZ135" s="45"/>
      <c r="BA135" s="45"/>
      <c r="BB135" s="45"/>
      <c r="BC135" s="45"/>
      <c r="BD135" s="45"/>
      <c r="BE135" s="45"/>
      <c r="BF135" s="45"/>
      <c r="BG135" s="45"/>
      <c r="BH135" s="45"/>
      <c r="BI135" s="45"/>
      <c r="BJ135" s="45"/>
      <c r="BK135" s="45"/>
      <c r="BL135" s="45"/>
      <c r="BM135" s="45"/>
      <c r="BN135" s="45"/>
      <c r="BO135" s="45"/>
      <c r="BP135" s="45"/>
      <c r="BQ135" s="45"/>
      <c r="BR135" s="45"/>
      <c r="BS135" s="45"/>
      <c r="BT135" s="45"/>
      <c r="BU135" s="45"/>
      <c r="BV135" s="45"/>
      <c r="BW135" s="45"/>
      <c r="BX135" s="45"/>
      <c r="BY135" s="45"/>
      <c r="BZ135" s="45"/>
      <c r="CA135" s="45"/>
      <c r="CB135" s="45"/>
      <c r="CC135" s="45"/>
      <c r="CD135" s="45"/>
      <c r="CE135" s="45"/>
      <c r="CF135" s="45"/>
      <c r="CG135" s="45"/>
      <c r="CH135" s="45"/>
      <c r="CI135" s="45"/>
      <c r="CJ135" s="45"/>
      <c r="CK135" s="45"/>
      <c r="CL135" s="45"/>
      <c r="CM135" s="45"/>
      <c r="CN135" s="45"/>
      <c r="CO135" s="45"/>
      <c r="CP135" s="45"/>
      <c r="CQ135" s="45"/>
      <c r="CR135" s="45"/>
      <c r="CS135" s="45"/>
      <c r="CT135" s="45"/>
      <c r="CU135" s="45"/>
      <c r="CV135" s="45"/>
      <c r="CW135" s="45"/>
      <c r="CX135" s="45"/>
      <c r="CY135" s="45"/>
      <c r="CZ135" s="45"/>
      <c r="DA135" s="45"/>
      <c r="DB135" s="45"/>
      <c r="DC135" s="45"/>
      <c r="DD135" s="45"/>
      <c r="DE135" s="45"/>
      <c r="DF135" s="45"/>
      <c r="DG135" s="45"/>
      <c r="DH135" s="45"/>
      <c r="DI135" s="45"/>
      <c r="DJ135" s="45"/>
      <c r="DK135" s="45"/>
      <c r="DL135" s="45"/>
      <c r="DM135" s="45"/>
      <c r="DN135" s="45"/>
      <c r="DO135" s="45"/>
      <c r="DP135" s="45"/>
      <c r="DQ135" s="45"/>
      <c r="DR135" s="45"/>
      <c r="DS135" s="45"/>
      <c r="DT135" s="45"/>
      <c r="DU135" s="45"/>
      <c r="DV135" s="45"/>
      <c r="DW135" s="45"/>
      <c r="DX135" s="45"/>
      <c r="DY135" s="45"/>
      <c r="DZ135" s="45"/>
      <c r="EA135" s="45"/>
      <c r="EB135" s="45"/>
      <c r="EC135" s="45"/>
      <c r="ED135" s="45"/>
      <c r="EE135" s="45"/>
      <c r="EF135" s="45"/>
      <c r="EG135" s="45"/>
      <c r="EH135" s="45"/>
      <c r="EI135" s="45"/>
      <c r="EJ135" s="45"/>
      <c r="EK135" s="45"/>
      <c r="EL135" s="45"/>
      <c r="EM135" s="45"/>
      <c r="EN135" s="45"/>
      <c r="EO135" s="45"/>
      <c r="EP135" s="45"/>
      <c r="EQ135" s="45"/>
      <c r="ER135" s="45"/>
      <c r="ES135" s="45"/>
      <c r="ET135" s="45"/>
      <c r="EU135" s="45"/>
      <c r="EV135" s="45"/>
      <c r="EW135" s="45"/>
      <c r="EX135" s="45"/>
      <c r="EY135" s="45"/>
      <c r="EZ135" s="45"/>
      <c r="FA135" s="45"/>
      <c r="FB135" s="45"/>
      <c r="FC135" s="45"/>
      <c r="FD135" s="45"/>
      <c r="FE135" s="45"/>
      <c r="FF135" s="45"/>
      <c r="FG135" s="45"/>
      <c r="FH135" s="45"/>
      <c r="FI135" s="45"/>
      <c r="FJ135" s="45"/>
      <c r="FK135" s="45"/>
      <c r="FL135" s="45"/>
      <c r="FM135" s="45"/>
      <c r="FN135" s="45"/>
      <c r="FO135" s="45"/>
      <c r="FP135" s="45"/>
      <c r="FQ135" s="45"/>
      <c r="FR135" s="45"/>
      <c r="FS135" s="45"/>
      <c r="FT135" s="45"/>
      <c r="FU135" s="45"/>
      <c r="FV135" s="45"/>
      <c r="FW135" s="45"/>
      <c r="FX135" s="45"/>
      <c r="FY135" s="45"/>
      <c r="FZ135" s="45"/>
      <c r="GA135" s="45"/>
      <c r="GB135" s="45"/>
      <c r="GC135" s="45"/>
      <c r="GD135" s="45"/>
      <c r="GE135" s="45"/>
      <c r="GF135" s="45"/>
      <c r="GG135" s="45"/>
      <c r="GH135" s="45"/>
      <c r="GI135" s="45"/>
      <c r="GJ135" s="45"/>
      <c r="GK135" s="45"/>
      <c r="GL135" s="45"/>
      <c r="GM135" s="45"/>
      <c r="GN135" s="45"/>
      <c r="GO135" s="45"/>
      <c r="GP135" s="45"/>
      <c r="GQ135" s="45"/>
      <c r="GR135" s="45"/>
      <c r="GS135" s="45"/>
      <c r="GT135" s="45"/>
      <c r="GU135" s="45"/>
      <c r="GV135" s="45"/>
      <c r="GW135" s="45"/>
      <c r="GX135" s="45"/>
      <c r="GY135" s="45"/>
      <c r="GZ135" s="45"/>
      <c r="HA135" s="45"/>
      <c r="HB135" s="45"/>
      <c r="HC135" s="45"/>
      <c r="HD135" s="45"/>
      <c r="HE135" s="45"/>
      <c r="HF135" s="45"/>
      <c r="HG135" s="45"/>
      <c r="HH135" s="45"/>
      <c r="HI135" s="45"/>
      <c r="HJ135" s="45"/>
      <c r="HK135" s="45"/>
      <c r="HL135" s="45"/>
      <c r="HM135" s="45"/>
      <c r="HN135" s="45"/>
      <c r="HO135" s="45"/>
      <c r="HP135" s="45"/>
      <c r="HQ135" s="45"/>
      <c r="HR135" s="45"/>
      <c r="HS135" s="45"/>
      <c r="HT135" s="45"/>
      <c r="HU135" s="45"/>
      <c r="HV135" s="45"/>
      <c r="HW135" s="45"/>
      <c r="HX135" s="45"/>
      <c r="HY135" s="45"/>
      <c r="HZ135" s="45"/>
      <c r="IA135" s="45"/>
      <c r="IB135" s="45"/>
      <c r="IC135" s="45"/>
      <c r="ID135" s="45"/>
      <c r="IE135" s="45"/>
      <c r="IF135" s="45"/>
      <c r="IG135" s="45"/>
      <c r="IH135" s="45"/>
      <c r="II135" s="45"/>
      <c r="IJ135" s="45"/>
      <c r="IK135" s="45"/>
      <c r="IL135" s="45"/>
      <c r="IM135" s="45"/>
      <c r="IN135" s="45"/>
      <c r="IO135" s="45"/>
      <c r="IP135" s="45"/>
      <c r="IQ135" s="45"/>
      <c r="IR135" s="45"/>
      <c r="IS135" s="45"/>
      <c r="IT135" s="45"/>
      <c r="IU135" s="45"/>
      <c r="IV135" s="45"/>
      <c r="IW135" s="45"/>
      <c r="IX135" s="45"/>
      <c r="IY135" s="45"/>
      <c r="IZ135" s="45"/>
      <c r="JA135" s="45"/>
      <c r="JB135" s="45"/>
      <c r="JC135" s="45"/>
      <c r="JD135" s="45"/>
      <c r="JE135" s="45"/>
      <c r="JF135" s="45"/>
      <c r="JG135" s="45"/>
      <c r="JH135" s="45"/>
      <c r="JI135" s="45"/>
      <c r="JJ135" s="45"/>
      <c r="JK135" s="45"/>
      <c r="JL135" s="45"/>
      <c r="JM135" s="45"/>
      <c r="JN135" s="45"/>
      <c r="JO135" s="45"/>
      <c r="JP135" s="45"/>
      <c r="JQ135" s="45"/>
      <c r="JR135" s="45"/>
      <c r="JS135" s="45"/>
      <c r="JT135" s="45"/>
      <c r="JU135" s="45"/>
      <c r="JV135" s="45"/>
      <c r="JW135" s="45"/>
      <c r="JX135" s="45"/>
      <c r="JY135" s="45"/>
      <c r="JZ135" s="45"/>
      <c r="KA135" s="45"/>
      <c r="KB135" s="45"/>
      <c r="KC135" s="45"/>
      <c r="KD135" s="45"/>
      <c r="KE135" s="45"/>
      <c r="KF135" s="45"/>
      <c r="KG135" s="45"/>
      <c r="KH135" s="45"/>
      <c r="KI135" s="45"/>
      <c r="KJ135" s="45"/>
      <c r="KK135" s="45"/>
      <c r="KL135" s="45"/>
      <c r="KM135" s="45"/>
      <c r="KN135" s="45"/>
      <c r="KO135" s="45"/>
      <c r="KP135" s="45"/>
      <c r="KQ135" s="45"/>
      <c r="KR135" s="45"/>
      <c r="KS135" s="45"/>
      <c r="KT135" s="45"/>
      <c r="KU135" s="45"/>
      <c r="KV135" s="45"/>
      <c r="KW135" s="45"/>
      <c r="KX135" s="45"/>
      <c r="KY135" s="45"/>
      <c r="KZ135" s="45"/>
      <c r="LA135" s="45"/>
      <c r="LB135" s="45"/>
      <c r="LC135" s="45"/>
      <c r="LD135" s="45"/>
      <c r="LE135" s="45"/>
      <c r="LF135" s="45"/>
      <c r="LG135" s="45"/>
      <c r="LH135" s="45"/>
      <c r="LI135" s="45"/>
      <c r="LJ135" s="45"/>
      <c r="LK135" s="45"/>
      <c r="LL135" s="45"/>
      <c r="LM135" s="45"/>
      <c r="LN135" s="45"/>
      <c r="LO135" s="45"/>
      <c r="LP135" s="45"/>
      <c r="LQ135" s="45"/>
      <c r="LR135" s="45"/>
      <c r="LS135" s="45"/>
      <c r="LT135" s="45"/>
      <c r="LU135" s="45"/>
      <c r="LV135" s="45"/>
      <c r="LW135" s="45"/>
      <c r="LX135" s="45"/>
      <c r="LY135" s="45"/>
      <c r="LZ135" s="45"/>
      <c r="MA135" s="45"/>
      <c r="MB135" s="45"/>
      <c r="MC135" s="45"/>
      <c r="MD135" s="45"/>
      <c r="ME135" s="45"/>
      <c r="MF135" s="45"/>
      <c r="MG135" s="45"/>
      <c r="MH135" s="45"/>
      <c r="MI135" s="45"/>
      <c r="MJ135" s="45"/>
      <c r="MK135" s="45"/>
      <c r="ML135" s="45"/>
      <c r="MM135" s="45"/>
      <c r="MN135" s="45"/>
      <c r="MO135" s="45"/>
      <c r="MP135" s="45"/>
      <c r="MQ135" s="45"/>
      <c r="MR135" s="45"/>
      <c r="MS135" s="45"/>
      <c r="MT135" s="45"/>
      <c r="MU135" s="45"/>
      <c r="MV135" s="45"/>
      <c r="MW135" s="45"/>
      <c r="MX135" s="45"/>
      <c r="MY135" s="45"/>
      <c r="MZ135" s="45"/>
      <c r="NA135" s="45"/>
      <c r="NB135" s="45"/>
      <c r="NC135" s="45"/>
      <c r="ND135" s="45"/>
      <c r="NE135" s="45"/>
      <c r="NF135" s="45"/>
      <c r="NG135" s="45"/>
      <c r="NH135" s="45"/>
      <c r="NI135" s="45"/>
      <c r="NJ135" s="45"/>
      <c r="NK135" s="45"/>
      <c r="NL135" s="45"/>
      <c r="NM135" s="45"/>
      <c r="NN135" s="45"/>
      <c r="NO135" s="45"/>
      <c r="NP135" s="45"/>
      <c r="NQ135" s="45"/>
      <c r="NR135" s="45"/>
      <c r="NS135" s="45"/>
      <c r="NT135" s="45"/>
      <c r="NU135" s="45"/>
      <c r="NV135" s="45"/>
      <c r="NW135" s="45"/>
      <c r="NX135" s="45"/>
      <c r="NY135" s="45"/>
      <c r="NZ135" s="45"/>
      <c r="OA135" s="45"/>
      <c r="OB135" s="45"/>
      <c r="OC135" s="45"/>
      <c r="OD135" s="45"/>
      <c r="OE135" s="45"/>
      <c r="OF135" s="45"/>
      <c r="OG135" s="45"/>
      <c r="OH135" s="45"/>
      <c r="OI135" s="45"/>
      <c r="OJ135" s="45"/>
      <c r="OK135" s="45"/>
      <c r="OL135" s="45"/>
      <c r="OM135" s="45"/>
      <c r="ON135" s="45"/>
      <c r="OO135" s="45"/>
      <c r="OP135" s="45"/>
      <c r="OQ135" s="45"/>
      <c r="OR135" s="45"/>
      <c r="OS135" s="45"/>
      <c r="OT135" s="45"/>
      <c r="OU135" s="45"/>
      <c r="OV135" s="45"/>
      <c r="OW135" s="45"/>
      <c r="OX135" s="45"/>
      <c r="OY135" s="45"/>
      <c r="OZ135" s="45"/>
      <c r="PA135" s="45"/>
      <c r="PB135" s="45"/>
      <c r="PC135" s="45"/>
      <c r="PD135" s="45"/>
      <c r="PE135" s="45"/>
      <c r="PF135" s="45"/>
      <c r="PG135" s="45"/>
      <c r="PH135" s="45"/>
      <c r="PI135" s="45"/>
      <c r="PJ135" s="45"/>
      <c r="PK135" s="45"/>
      <c r="PL135" s="45"/>
      <c r="PM135" s="45"/>
      <c r="PN135" s="45"/>
      <c r="PO135" s="45"/>
      <c r="PP135" s="45"/>
      <c r="PQ135" s="45"/>
      <c r="PR135" s="45"/>
      <c r="PS135" s="45"/>
      <c r="PT135" s="45"/>
      <c r="PU135" s="45"/>
      <c r="PV135" s="45"/>
      <c r="PW135" s="45"/>
      <c r="PX135" s="45"/>
      <c r="PY135" s="45"/>
      <c r="PZ135" s="45"/>
      <c r="QA135" s="45"/>
      <c r="QB135" s="45"/>
      <c r="QC135" s="45"/>
      <c r="QD135" s="45"/>
      <c r="QE135" s="45"/>
      <c r="QF135" s="45"/>
      <c r="QG135" s="45"/>
      <c r="QH135" s="45"/>
      <c r="QI135" s="45"/>
      <c r="QJ135" s="45"/>
      <c r="QK135" s="45"/>
      <c r="QL135" s="45"/>
      <c r="QM135" s="45"/>
      <c r="QN135" s="45"/>
      <c r="QO135" s="45"/>
      <c r="QP135" s="45"/>
      <c r="QQ135" s="45"/>
      <c r="QR135" s="45"/>
      <c r="QS135" s="45"/>
      <c r="QT135" s="45"/>
      <c r="QU135" s="45"/>
      <c r="QV135" s="45"/>
      <c r="QW135" s="45"/>
      <c r="QX135" s="45"/>
      <c r="QY135" s="45"/>
      <c r="QZ135" s="45"/>
      <c r="RA135" s="45"/>
      <c r="RB135" s="45"/>
      <c r="RC135" s="45"/>
      <c r="RD135" s="45"/>
      <c r="RE135" s="45"/>
      <c r="RF135" s="45"/>
      <c r="RG135" s="45"/>
      <c r="RH135" s="45"/>
      <c r="RI135" s="45"/>
      <c r="RJ135" s="45"/>
      <c r="RK135" s="45"/>
      <c r="RL135" s="45"/>
      <c r="RM135" s="45"/>
      <c r="RN135" s="45"/>
      <c r="RO135" s="45"/>
    </row>
    <row r="136" spans="1:483" s="44" customFormat="1" ht="21" customHeight="1" x14ac:dyDescent="0.25">
      <c r="A136" s="230">
        <v>114</v>
      </c>
      <c r="B136" s="50" t="s">
        <v>97</v>
      </c>
      <c r="C136" s="57" t="s">
        <v>12</v>
      </c>
      <c r="D136" s="420"/>
      <c r="E136" s="420"/>
      <c r="F136" s="487"/>
      <c r="G136" s="38"/>
      <c r="H136" s="38"/>
      <c r="I136" s="35"/>
      <c r="J136" s="490">
        <f>(F136+G136+H136+I136)*$J$5</f>
        <v>0</v>
      </c>
      <c r="K136" s="487"/>
      <c r="L136" s="38"/>
      <c r="M136" s="38"/>
      <c r="N136" s="38"/>
      <c r="O136" s="490">
        <f>(K136+L136+M136+N136)*$O$5</f>
        <v>0</v>
      </c>
      <c r="P136" s="148"/>
      <c r="Q136" s="35"/>
      <c r="R136" s="203">
        <f t="shared" si="12"/>
        <v>0</v>
      </c>
      <c r="S136" s="148"/>
      <c r="T136" s="148"/>
      <c r="U136" s="148"/>
      <c r="V136" s="362">
        <f t="shared" ref="V136:V148" si="14">(U136+T136+S136)*V$5</f>
        <v>0</v>
      </c>
      <c r="W136" s="148"/>
      <c r="X136" s="38"/>
      <c r="Y136" s="148"/>
      <c r="Z136" s="170">
        <f t="shared" si="13"/>
        <v>0</v>
      </c>
      <c r="AA136" s="173">
        <f t="shared" ref="AA136:AA148" si="15">J136+O136+R136+Z136</f>
        <v>0</v>
      </c>
      <c r="AB136" s="428">
        <f>(D136+E136)-AA136</f>
        <v>0</v>
      </c>
      <c r="AC136" s="45"/>
      <c r="AD136" s="45"/>
      <c r="AE136" s="45"/>
      <c r="AF136" s="45"/>
      <c r="AG136" s="45"/>
      <c r="AH136" s="45"/>
      <c r="AI136" s="45"/>
      <c r="AJ136" s="45"/>
      <c r="AK136" s="45"/>
      <c r="AL136" s="45"/>
      <c r="AM136" s="45"/>
      <c r="AN136" s="45"/>
      <c r="AO136" s="45"/>
      <c r="AP136" s="45"/>
      <c r="AQ136" s="45"/>
      <c r="AR136" s="45"/>
      <c r="AS136" s="45"/>
      <c r="AT136" s="45"/>
      <c r="AU136" s="45"/>
      <c r="AV136" s="45"/>
      <c r="AW136" s="45"/>
      <c r="AX136" s="45"/>
      <c r="AY136" s="45"/>
      <c r="AZ136" s="45"/>
      <c r="BA136" s="45"/>
      <c r="BB136" s="45"/>
      <c r="BC136" s="45"/>
      <c r="BD136" s="45"/>
      <c r="BE136" s="45"/>
      <c r="BF136" s="45"/>
      <c r="BG136" s="45"/>
      <c r="BH136" s="45"/>
      <c r="BI136" s="45"/>
      <c r="BJ136" s="45"/>
      <c r="BK136" s="45"/>
      <c r="BL136" s="45"/>
      <c r="BM136" s="45"/>
      <c r="BN136" s="45"/>
      <c r="BO136" s="45"/>
      <c r="BP136" s="45"/>
      <c r="BQ136" s="45"/>
      <c r="BR136" s="45"/>
      <c r="BS136" s="45"/>
      <c r="BT136" s="45"/>
      <c r="BU136" s="45"/>
      <c r="BV136" s="45"/>
      <c r="BW136" s="45"/>
      <c r="BX136" s="45"/>
      <c r="BY136" s="45"/>
      <c r="BZ136" s="45"/>
      <c r="CA136" s="45"/>
      <c r="CB136" s="45"/>
      <c r="CC136" s="45"/>
      <c r="CD136" s="45"/>
      <c r="CE136" s="45"/>
      <c r="CF136" s="45"/>
      <c r="CG136" s="45"/>
      <c r="CH136" s="45"/>
      <c r="CI136" s="45"/>
      <c r="CJ136" s="45"/>
      <c r="CK136" s="45"/>
      <c r="CL136" s="45"/>
      <c r="CM136" s="45"/>
      <c r="CN136" s="45"/>
      <c r="CO136" s="45"/>
      <c r="CP136" s="45"/>
      <c r="CQ136" s="45"/>
      <c r="CR136" s="45"/>
      <c r="CS136" s="45"/>
      <c r="CT136" s="45"/>
      <c r="CU136" s="45"/>
      <c r="CV136" s="45"/>
      <c r="CW136" s="45"/>
      <c r="CX136" s="45"/>
      <c r="CY136" s="45"/>
      <c r="CZ136" s="45"/>
      <c r="DA136" s="45"/>
      <c r="DB136" s="45"/>
      <c r="DC136" s="45"/>
      <c r="DD136" s="45"/>
      <c r="DE136" s="45"/>
      <c r="DF136" s="45"/>
      <c r="DG136" s="45"/>
      <c r="DH136" s="45"/>
      <c r="DI136" s="45"/>
      <c r="DJ136" s="45"/>
      <c r="DK136" s="45"/>
      <c r="DL136" s="45"/>
      <c r="DM136" s="45"/>
      <c r="DN136" s="45"/>
      <c r="DO136" s="45"/>
      <c r="DP136" s="45"/>
      <c r="DQ136" s="45"/>
      <c r="DR136" s="45"/>
      <c r="DS136" s="45"/>
      <c r="DT136" s="45"/>
      <c r="DU136" s="45"/>
      <c r="DV136" s="45"/>
      <c r="DW136" s="45"/>
      <c r="DX136" s="45"/>
      <c r="DY136" s="45"/>
      <c r="DZ136" s="45"/>
      <c r="EA136" s="45"/>
      <c r="EB136" s="45"/>
      <c r="EC136" s="45"/>
      <c r="ED136" s="45"/>
      <c r="EE136" s="45"/>
      <c r="EF136" s="45"/>
      <c r="EG136" s="45"/>
      <c r="EH136" s="45"/>
      <c r="EI136" s="45"/>
      <c r="EJ136" s="45"/>
      <c r="EK136" s="45"/>
      <c r="EL136" s="45"/>
      <c r="EM136" s="45"/>
      <c r="EN136" s="45"/>
      <c r="EO136" s="45"/>
      <c r="EP136" s="45"/>
      <c r="EQ136" s="45"/>
      <c r="ER136" s="45"/>
      <c r="ES136" s="45"/>
      <c r="ET136" s="45"/>
      <c r="EU136" s="45"/>
      <c r="EV136" s="45"/>
      <c r="EW136" s="45"/>
      <c r="EX136" s="45"/>
      <c r="EY136" s="45"/>
      <c r="EZ136" s="45"/>
      <c r="FA136" s="45"/>
      <c r="FB136" s="45"/>
      <c r="FC136" s="45"/>
      <c r="FD136" s="45"/>
      <c r="FE136" s="45"/>
      <c r="FF136" s="45"/>
      <c r="FG136" s="45"/>
      <c r="FH136" s="45"/>
      <c r="FI136" s="45"/>
      <c r="FJ136" s="45"/>
      <c r="FK136" s="45"/>
      <c r="FL136" s="45"/>
      <c r="FM136" s="45"/>
      <c r="FN136" s="45"/>
      <c r="FO136" s="45"/>
      <c r="FP136" s="45"/>
      <c r="FQ136" s="45"/>
      <c r="FR136" s="45"/>
      <c r="FS136" s="45"/>
      <c r="FT136" s="45"/>
      <c r="FU136" s="45"/>
      <c r="FV136" s="45"/>
      <c r="FW136" s="45"/>
      <c r="FX136" s="45"/>
      <c r="FY136" s="45"/>
      <c r="FZ136" s="45"/>
      <c r="GA136" s="45"/>
      <c r="GB136" s="45"/>
      <c r="GC136" s="45"/>
      <c r="GD136" s="45"/>
      <c r="GE136" s="45"/>
      <c r="GF136" s="45"/>
      <c r="GG136" s="45"/>
      <c r="GH136" s="45"/>
      <c r="GI136" s="45"/>
      <c r="GJ136" s="45"/>
      <c r="GK136" s="45"/>
      <c r="GL136" s="45"/>
      <c r="GM136" s="45"/>
      <c r="GN136" s="45"/>
      <c r="GO136" s="45"/>
      <c r="GP136" s="45"/>
      <c r="GQ136" s="45"/>
      <c r="GR136" s="45"/>
      <c r="GS136" s="45"/>
      <c r="GT136" s="45"/>
      <c r="GU136" s="45"/>
      <c r="GV136" s="45"/>
      <c r="GW136" s="45"/>
      <c r="GX136" s="45"/>
      <c r="GY136" s="45"/>
      <c r="GZ136" s="45"/>
      <c r="HA136" s="45"/>
      <c r="HB136" s="45"/>
      <c r="HC136" s="45"/>
      <c r="HD136" s="45"/>
      <c r="HE136" s="45"/>
      <c r="HF136" s="45"/>
      <c r="HG136" s="45"/>
      <c r="HH136" s="45"/>
      <c r="HI136" s="45"/>
      <c r="HJ136" s="45"/>
      <c r="HK136" s="45"/>
      <c r="HL136" s="45"/>
      <c r="HM136" s="45"/>
      <c r="HN136" s="45"/>
      <c r="HO136" s="45"/>
      <c r="HP136" s="45"/>
      <c r="HQ136" s="45"/>
      <c r="HR136" s="45"/>
      <c r="HS136" s="45"/>
      <c r="HT136" s="45"/>
      <c r="HU136" s="45"/>
      <c r="HV136" s="45"/>
      <c r="HW136" s="45"/>
      <c r="HX136" s="45"/>
      <c r="HY136" s="45"/>
      <c r="HZ136" s="45"/>
      <c r="IA136" s="45"/>
      <c r="IB136" s="45"/>
      <c r="IC136" s="45"/>
      <c r="ID136" s="45"/>
      <c r="IE136" s="45"/>
      <c r="IF136" s="45"/>
      <c r="IG136" s="45"/>
      <c r="IH136" s="45"/>
      <c r="II136" s="45"/>
      <c r="IJ136" s="45"/>
      <c r="IK136" s="45"/>
      <c r="IL136" s="45"/>
      <c r="IM136" s="45"/>
      <c r="IN136" s="45"/>
      <c r="IO136" s="45"/>
      <c r="IP136" s="45"/>
      <c r="IQ136" s="45"/>
      <c r="IR136" s="45"/>
      <c r="IS136" s="45"/>
      <c r="IT136" s="45"/>
      <c r="IU136" s="45"/>
      <c r="IV136" s="45"/>
      <c r="IW136" s="45"/>
      <c r="IX136" s="45"/>
      <c r="IY136" s="45"/>
      <c r="IZ136" s="45"/>
      <c r="JA136" s="45"/>
      <c r="JB136" s="45"/>
      <c r="JC136" s="45"/>
      <c r="JD136" s="45"/>
      <c r="JE136" s="45"/>
      <c r="JF136" s="45"/>
      <c r="JG136" s="45"/>
      <c r="JH136" s="45"/>
      <c r="JI136" s="45"/>
      <c r="JJ136" s="45"/>
      <c r="JK136" s="45"/>
      <c r="JL136" s="45"/>
      <c r="JM136" s="45"/>
      <c r="JN136" s="45"/>
      <c r="JO136" s="45"/>
      <c r="JP136" s="45"/>
      <c r="JQ136" s="45"/>
      <c r="JR136" s="45"/>
      <c r="JS136" s="45"/>
      <c r="JT136" s="45"/>
      <c r="JU136" s="45"/>
      <c r="JV136" s="45"/>
      <c r="JW136" s="45"/>
      <c r="JX136" s="45"/>
      <c r="JY136" s="45"/>
      <c r="JZ136" s="45"/>
      <c r="KA136" s="45"/>
      <c r="KB136" s="45"/>
      <c r="KC136" s="45"/>
      <c r="KD136" s="45"/>
      <c r="KE136" s="45"/>
      <c r="KF136" s="45"/>
      <c r="KG136" s="45"/>
      <c r="KH136" s="45"/>
      <c r="KI136" s="45"/>
      <c r="KJ136" s="45"/>
      <c r="KK136" s="45"/>
      <c r="KL136" s="45"/>
      <c r="KM136" s="45"/>
      <c r="KN136" s="45"/>
      <c r="KO136" s="45"/>
      <c r="KP136" s="45"/>
      <c r="KQ136" s="45"/>
      <c r="KR136" s="45"/>
      <c r="KS136" s="45"/>
      <c r="KT136" s="45"/>
      <c r="KU136" s="45"/>
      <c r="KV136" s="45"/>
      <c r="KW136" s="45"/>
      <c r="KX136" s="45"/>
      <c r="KY136" s="45"/>
      <c r="KZ136" s="45"/>
      <c r="LA136" s="45"/>
      <c r="LB136" s="45"/>
      <c r="LC136" s="45"/>
      <c r="LD136" s="45"/>
      <c r="LE136" s="45"/>
      <c r="LF136" s="45"/>
      <c r="LG136" s="45"/>
      <c r="LH136" s="45"/>
      <c r="LI136" s="45"/>
      <c r="LJ136" s="45"/>
      <c r="LK136" s="45"/>
      <c r="LL136" s="45"/>
      <c r="LM136" s="45"/>
      <c r="LN136" s="45"/>
      <c r="LO136" s="45"/>
      <c r="LP136" s="45"/>
      <c r="LQ136" s="45"/>
      <c r="LR136" s="45"/>
      <c r="LS136" s="45"/>
      <c r="LT136" s="45"/>
      <c r="LU136" s="45"/>
      <c r="LV136" s="45"/>
      <c r="LW136" s="45"/>
      <c r="LX136" s="45"/>
      <c r="LY136" s="45"/>
      <c r="LZ136" s="45"/>
      <c r="MA136" s="45"/>
      <c r="MB136" s="45"/>
      <c r="MC136" s="45"/>
      <c r="MD136" s="45"/>
      <c r="ME136" s="45"/>
      <c r="MF136" s="45"/>
      <c r="MG136" s="45"/>
      <c r="MH136" s="45"/>
      <c r="MI136" s="45"/>
      <c r="MJ136" s="45"/>
      <c r="MK136" s="45"/>
      <c r="ML136" s="45"/>
      <c r="MM136" s="45"/>
      <c r="MN136" s="45"/>
      <c r="MO136" s="45"/>
      <c r="MP136" s="45"/>
      <c r="MQ136" s="45"/>
      <c r="MR136" s="45"/>
      <c r="MS136" s="45"/>
      <c r="MT136" s="45"/>
      <c r="MU136" s="45"/>
      <c r="MV136" s="45"/>
      <c r="MW136" s="45"/>
      <c r="MX136" s="45"/>
      <c r="MY136" s="45"/>
      <c r="MZ136" s="45"/>
      <c r="NA136" s="45"/>
      <c r="NB136" s="45"/>
      <c r="NC136" s="45"/>
      <c r="ND136" s="45"/>
      <c r="NE136" s="45"/>
      <c r="NF136" s="45"/>
      <c r="NG136" s="45"/>
      <c r="NH136" s="45"/>
      <c r="NI136" s="45"/>
      <c r="NJ136" s="45"/>
      <c r="NK136" s="45"/>
      <c r="NL136" s="45"/>
      <c r="NM136" s="45"/>
      <c r="NN136" s="45"/>
      <c r="NO136" s="45"/>
      <c r="NP136" s="45"/>
      <c r="NQ136" s="45"/>
      <c r="NR136" s="45"/>
      <c r="NS136" s="45"/>
      <c r="NT136" s="45"/>
      <c r="NU136" s="45"/>
      <c r="NV136" s="45"/>
      <c r="NW136" s="45"/>
      <c r="NX136" s="45"/>
      <c r="NY136" s="45"/>
      <c r="NZ136" s="45"/>
      <c r="OA136" s="45"/>
      <c r="OB136" s="45"/>
      <c r="OC136" s="45"/>
      <c r="OD136" s="45"/>
      <c r="OE136" s="45"/>
      <c r="OF136" s="45"/>
      <c r="OG136" s="45"/>
      <c r="OH136" s="45"/>
      <c r="OI136" s="45"/>
      <c r="OJ136" s="45"/>
      <c r="OK136" s="45"/>
      <c r="OL136" s="45"/>
      <c r="OM136" s="45"/>
      <c r="ON136" s="45"/>
      <c r="OO136" s="45"/>
      <c r="OP136" s="45"/>
      <c r="OQ136" s="45"/>
      <c r="OR136" s="45"/>
      <c r="OS136" s="45"/>
      <c r="OT136" s="45"/>
      <c r="OU136" s="45"/>
      <c r="OV136" s="45"/>
      <c r="OW136" s="45"/>
      <c r="OX136" s="45"/>
      <c r="OY136" s="45"/>
      <c r="OZ136" s="45"/>
      <c r="PA136" s="45"/>
      <c r="PB136" s="45"/>
      <c r="PC136" s="45"/>
      <c r="PD136" s="45"/>
      <c r="PE136" s="45"/>
      <c r="PF136" s="45"/>
      <c r="PG136" s="45"/>
      <c r="PH136" s="45"/>
      <c r="PI136" s="45"/>
      <c r="PJ136" s="45"/>
      <c r="PK136" s="45"/>
      <c r="PL136" s="45"/>
      <c r="PM136" s="45"/>
      <c r="PN136" s="45"/>
      <c r="PO136" s="45"/>
      <c r="PP136" s="45"/>
      <c r="PQ136" s="45"/>
      <c r="PR136" s="45"/>
      <c r="PS136" s="45"/>
      <c r="PT136" s="45"/>
      <c r="PU136" s="45"/>
      <c r="PV136" s="45"/>
      <c r="PW136" s="45"/>
      <c r="PX136" s="45"/>
      <c r="PY136" s="45"/>
      <c r="PZ136" s="45"/>
      <c r="QA136" s="45"/>
      <c r="QB136" s="45"/>
      <c r="QC136" s="45"/>
      <c r="QD136" s="45"/>
      <c r="QE136" s="45"/>
      <c r="QF136" s="45"/>
      <c r="QG136" s="45"/>
      <c r="QH136" s="45"/>
      <c r="QI136" s="45"/>
      <c r="QJ136" s="45"/>
      <c r="QK136" s="45"/>
      <c r="QL136" s="45"/>
      <c r="QM136" s="45"/>
      <c r="QN136" s="45"/>
      <c r="QO136" s="45"/>
      <c r="QP136" s="45"/>
      <c r="QQ136" s="45"/>
      <c r="QR136" s="45"/>
      <c r="QS136" s="45"/>
      <c r="QT136" s="45"/>
      <c r="QU136" s="45"/>
      <c r="QV136" s="45"/>
      <c r="QW136" s="45"/>
      <c r="QX136" s="45"/>
      <c r="QY136" s="45"/>
      <c r="QZ136" s="45"/>
      <c r="RA136" s="45"/>
      <c r="RB136" s="45"/>
      <c r="RC136" s="45"/>
      <c r="RD136" s="45"/>
      <c r="RE136" s="45"/>
      <c r="RF136" s="45"/>
      <c r="RG136" s="45"/>
      <c r="RH136" s="45"/>
      <c r="RI136" s="45"/>
      <c r="RJ136" s="45"/>
      <c r="RK136" s="45"/>
      <c r="RL136" s="45"/>
      <c r="RM136" s="45"/>
      <c r="RN136" s="45"/>
      <c r="RO136" s="45"/>
    </row>
    <row r="137" spans="1:483" s="44" customFormat="1" ht="15" x14ac:dyDescent="0.25">
      <c r="A137" s="235"/>
      <c r="B137" s="57" t="s">
        <v>98</v>
      </c>
      <c r="C137" s="35"/>
      <c r="D137" s="421"/>
      <c r="E137" s="421"/>
      <c r="F137" s="483"/>
      <c r="G137" s="38"/>
      <c r="H137" s="38"/>
      <c r="I137" s="35"/>
      <c r="J137" s="490">
        <f>(F137+G137+H137+I137)*$J$5</f>
        <v>0</v>
      </c>
      <c r="K137" s="483"/>
      <c r="L137" s="38"/>
      <c r="M137" s="38"/>
      <c r="N137" s="38"/>
      <c r="O137" s="490">
        <f>(K137+L137+M137+N137)*$O$5</f>
        <v>0</v>
      </c>
      <c r="P137" s="148"/>
      <c r="Q137" s="35"/>
      <c r="R137" s="203">
        <f t="shared" si="12"/>
        <v>0</v>
      </c>
      <c r="S137" s="53"/>
      <c r="T137" s="53"/>
      <c r="U137" s="148"/>
      <c r="V137" s="362">
        <f t="shared" si="14"/>
        <v>0</v>
      </c>
      <c r="W137" s="53"/>
      <c r="X137" s="38"/>
      <c r="Y137" s="148"/>
      <c r="Z137" s="170">
        <f t="shared" si="13"/>
        <v>0</v>
      </c>
      <c r="AA137" s="173">
        <f t="shared" si="15"/>
        <v>0</v>
      </c>
      <c r="AB137" s="428">
        <f>(D137+E137)-AA137</f>
        <v>0</v>
      </c>
      <c r="AC137" s="45"/>
      <c r="AD137" s="45"/>
      <c r="AE137" s="45"/>
      <c r="AF137" s="45"/>
      <c r="AG137" s="45"/>
      <c r="AH137" s="45"/>
      <c r="AI137" s="45"/>
      <c r="AJ137" s="45"/>
      <c r="AK137" s="45"/>
      <c r="AL137" s="45"/>
      <c r="AM137" s="45"/>
      <c r="AN137" s="45"/>
      <c r="AO137" s="45"/>
      <c r="AP137" s="45"/>
      <c r="AQ137" s="45"/>
      <c r="AR137" s="45"/>
      <c r="AS137" s="45"/>
      <c r="AT137" s="45"/>
      <c r="AU137" s="45"/>
      <c r="AV137" s="45"/>
      <c r="AW137" s="45"/>
      <c r="AX137" s="45"/>
      <c r="AY137" s="45"/>
      <c r="AZ137" s="45"/>
      <c r="BA137" s="45"/>
      <c r="BB137" s="45"/>
      <c r="BC137" s="45"/>
      <c r="BD137" s="45"/>
      <c r="BE137" s="45"/>
      <c r="BF137" s="45"/>
      <c r="BG137" s="45"/>
      <c r="BH137" s="45"/>
      <c r="BI137" s="45"/>
      <c r="BJ137" s="45"/>
      <c r="BK137" s="45"/>
      <c r="BL137" s="45"/>
      <c r="BM137" s="45"/>
      <c r="BN137" s="45"/>
      <c r="BO137" s="45"/>
      <c r="BP137" s="45"/>
      <c r="BQ137" s="45"/>
      <c r="BR137" s="45"/>
      <c r="BS137" s="45"/>
      <c r="BT137" s="45"/>
      <c r="BU137" s="45"/>
      <c r="BV137" s="45"/>
      <c r="BW137" s="45"/>
      <c r="BX137" s="45"/>
      <c r="BY137" s="45"/>
      <c r="BZ137" s="45"/>
      <c r="CA137" s="45"/>
      <c r="CB137" s="45"/>
      <c r="CC137" s="45"/>
      <c r="CD137" s="45"/>
      <c r="CE137" s="45"/>
      <c r="CF137" s="45"/>
      <c r="CG137" s="45"/>
      <c r="CH137" s="45"/>
      <c r="CI137" s="45"/>
      <c r="CJ137" s="45"/>
      <c r="CK137" s="45"/>
      <c r="CL137" s="45"/>
      <c r="CM137" s="45"/>
      <c r="CN137" s="45"/>
      <c r="CO137" s="45"/>
      <c r="CP137" s="45"/>
      <c r="CQ137" s="45"/>
      <c r="CR137" s="45"/>
      <c r="CS137" s="45"/>
      <c r="CT137" s="45"/>
      <c r="CU137" s="45"/>
      <c r="CV137" s="45"/>
      <c r="CW137" s="45"/>
      <c r="CX137" s="45"/>
      <c r="CY137" s="45"/>
      <c r="CZ137" s="45"/>
      <c r="DA137" s="45"/>
      <c r="DB137" s="45"/>
      <c r="DC137" s="45"/>
      <c r="DD137" s="45"/>
      <c r="DE137" s="45"/>
      <c r="DF137" s="45"/>
      <c r="DG137" s="45"/>
      <c r="DH137" s="45"/>
      <c r="DI137" s="45"/>
      <c r="DJ137" s="45"/>
      <c r="DK137" s="45"/>
      <c r="DL137" s="45"/>
      <c r="DM137" s="45"/>
      <c r="DN137" s="45"/>
      <c r="DO137" s="45"/>
      <c r="DP137" s="45"/>
      <c r="DQ137" s="45"/>
      <c r="DR137" s="45"/>
      <c r="DS137" s="45"/>
      <c r="DT137" s="45"/>
      <c r="DU137" s="45"/>
      <c r="DV137" s="45"/>
      <c r="DW137" s="45"/>
      <c r="DX137" s="45"/>
      <c r="DY137" s="45"/>
      <c r="DZ137" s="45"/>
      <c r="EA137" s="45"/>
      <c r="EB137" s="45"/>
      <c r="EC137" s="45"/>
      <c r="ED137" s="45"/>
      <c r="EE137" s="45"/>
      <c r="EF137" s="45"/>
      <c r="EG137" s="45"/>
      <c r="EH137" s="45"/>
      <c r="EI137" s="45"/>
      <c r="EJ137" s="45"/>
      <c r="EK137" s="45"/>
      <c r="EL137" s="45"/>
      <c r="EM137" s="45"/>
      <c r="EN137" s="45"/>
      <c r="EO137" s="45"/>
      <c r="EP137" s="45"/>
      <c r="EQ137" s="45"/>
      <c r="ER137" s="45"/>
      <c r="ES137" s="45"/>
      <c r="ET137" s="45"/>
      <c r="EU137" s="45"/>
      <c r="EV137" s="45"/>
      <c r="EW137" s="45"/>
      <c r="EX137" s="45"/>
      <c r="EY137" s="45"/>
      <c r="EZ137" s="45"/>
      <c r="FA137" s="45"/>
      <c r="FB137" s="45"/>
      <c r="FC137" s="45"/>
      <c r="FD137" s="45"/>
      <c r="FE137" s="45"/>
      <c r="FF137" s="45"/>
      <c r="FG137" s="45"/>
      <c r="FH137" s="45"/>
      <c r="FI137" s="45"/>
      <c r="FJ137" s="45"/>
      <c r="FK137" s="45"/>
      <c r="FL137" s="45"/>
      <c r="FM137" s="45"/>
      <c r="FN137" s="45"/>
      <c r="FO137" s="45"/>
      <c r="FP137" s="45"/>
      <c r="FQ137" s="45"/>
      <c r="FR137" s="45"/>
      <c r="FS137" s="45"/>
      <c r="FT137" s="45"/>
      <c r="FU137" s="45"/>
      <c r="FV137" s="45"/>
      <c r="FW137" s="45"/>
      <c r="FX137" s="45"/>
      <c r="FY137" s="45"/>
      <c r="FZ137" s="45"/>
      <c r="GA137" s="45"/>
      <c r="GB137" s="45"/>
      <c r="GC137" s="45"/>
      <c r="GD137" s="45"/>
      <c r="GE137" s="45"/>
      <c r="GF137" s="45"/>
      <c r="GG137" s="45"/>
      <c r="GH137" s="45"/>
      <c r="GI137" s="45"/>
      <c r="GJ137" s="45"/>
      <c r="GK137" s="45"/>
      <c r="GL137" s="45"/>
      <c r="GM137" s="45"/>
      <c r="GN137" s="45"/>
      <c r="GO137" s="45"/>
      <c r="GP137" s="45"/>
      <c r="GQ137" s="45"/>
      <c r="GR137" s="45"/>
      <c r="GS137" s="45"/>
      <c r="GT137" s="45"/>
      <c r="GU137" s="45"/>
      <c r="GV137" s="45"/>
      <c r="GW137" s="45"/>
      <c r="GX137" s="45"/>
      <c r="GY137" s="45"/>
      <c r="GZ137" s="45"/>
      <c r="HA137" s="45"/>
      <c r="HB137" s="45"/>
      <c r="HC137" s="45"/>
      <c r="HD137" s="45"/>
      <c r="HE137" s="45"/>
      <c r="HF137" s="45"/>
      <c r="HG137" s="45"/>
      <c r="HH137" s="45"/>
      <c r="HI137" s="45"/>
      <c r="HJ137" s="45"/>
      <c r="HK137" s="45"/>
      <c r="HL137" s="45"/>
      <c r="HM137" s="45"/>
      <c r="HN137" s="45"/>
      <c r="HO137" s="45"/>
      <c r="HP137" s="45"/>
      <c r="HQ137" s="45"/>
      <c r="HR137" s="45"/>
      <c r="HS137" s="45"/>
      <c r="HT137" s="45"/>
      <c r="HU137" s="45"/>
      <c r="HV137" s="45"/>
      <c r="HW137" s="45"/>
      <c r="HX137" s="45"/>
      <c r="HY137" s="45"/>
      <c r="HZ137" s="45"/>
      <c r="IA137" s="45"/>
      <c r="IB137" s="45"/>
      <c r="IC137" s="45"/>
      <c r="ID137" s="45"/>
      <c r="IE137" s="45"/>
      <c r="IF137" s="45"/>
      <c r="IG137" s="45"/>
      <c r="IH137" s="45"/>
      <c r="II137" s="45"/>
      <c r="IJ137" s="45"/>
      <c r="IK137" s="45"/>
      <c r="IL137" s="45"/>
      <c r="IM137" s="45"/>
      <c r="IN137" s="45"/>
      <c r="IO137" s="45"/>
      <c r="IP137" s="45"/>
      <c r="IQ137" s="45"/>
      <c r="IR137" s="45"/>
      <c r="IS137" s="45"/>
      <c r="IT137" s="45"/>
      <c r="IU137" s="45"/>
      <c r="IV137" s="45"/>
      <c r="IW137" s="45"/>
      <c r="IX137" s="45"/>
      <c r="IY137" s="45"/>
      <c r="IZ137" s="45"/>
      <c r="JA137" s="45"/>
      <c r="JB137" s="45"/>
      <c r="JC137" s="45"/>
      <c r="JD137" s="45"/>
      <c r="JE137" s="45"/>
      <c r="JF137" s="45"/>
      <c r="JG137" s="45"/>
      <c r="JH137" s="45"/>
      <c r="JI137" s="45"/>
      <c r="JJ137" s="45"/>
      <c r="JK137" s="45"/>
      <c r="JL137" s="45"/>
      <c r="JM137" s="45"/>
      <c r="JN137" s="45"/>
      <c r="JO137" s="45"/>
      <c r="JP137" s="45"/>
      <c r="JQ137" s="45"/>
      <c r="JR137" s="45"/>
      <c r="JS137" s="45"/>
      <c r="JT137" s="45"/>
      <c r="JU137" s="45"/>
      <c r="JV137" s="45"/>
      <c r="JW137" s="45"/>
      <c r="JX137" s="45"/>
      <c r="JY137" s="45"/>
      <c r="JZ137" s="45"/>
      <c r="KA137" s="45"/>
      <c r="KB137" s="45"/>
      <c r="KC137" s="45"/>
      <c r="KD137" s="45"/>
      <c r="KE137" s="45"/>
      <c r="KF137" s="45"/>
      <c r="KG137" s="45"/>
      <c r="KH137" s="45"/>
      <c r="KI137" s="45"/>
      <c r="KJ137" s="45"/>
      <c r="KK137" s="45"/>
      <c r="KL137" s="45"/>
      <c r="KM137" s="45"/>
      <c r="KN137" s="45"/>
      <c r="KO137" s="45"/>
      <c r="KP137" s="45"/>
      <c r="KQ137" s="45"/>
      <c r="KR137" s="45"/>
      <c r="KS137" s="45"/>
      <c r="KT137" s="45"/>
      <c r="KU137" s="45"/>
      <c r="KV137" s="45"/>
      <c r="KW137" s="45"/>
      <c r="KX137" s="45"/>
      <c r="KY137" s="45"/>
      <c r="KZ137" s="45"/>
      <c r="LA137" s="45"/>
      <c r="LB137" s="45"/>
      <c r="LC137" s="45"/>
      <c r="LD137" s="45"/>
      <c r="LE137" s="45"/>
      <c r="LF137" s="45"/>
      <c r="LG137" s="45"/>
      <c r="LH137" s="45"/>
      <c r="LI137" s="45"/>
      <c r="LJ137" s="45"/>
      <c r="LK137" s="45"/>
      <c r="LL137" s="45"/>
      <c r="LM137" s="45"/>
      <c r="LN137" s="45"/>
      <c r="LO137" s="45"/>
      <c r="LP137" s="45"/>
      <c r="LQ137" s="45"/>
      <c r="LR137" s="45"/>
      <c r="LS137" s="45"/>
      <c r="LT137" s="45"/>
      <c r="LU137" s="45"/>
      <c r="LV137" s="45"/>
      <c r="LW137" s="45"/>
      <c r="LX137" s="45"/>
      <c r="LY137" s="45"/>
      <c r="LZ137" s="45"/>
      <c r="MA137" s="45"/>
      <c r="MB137" s="45"/>
      <c r="MC137" s="45"/>
      <c r="MD137" s="45"/>
      <c r="ME137" s="45"/>
      <c r="MF137" s="45"/>
      <c r="MG137" s="45"/>
      <c r="MH137" s="45"/>
      <c r="MI137" s="45"/>
      <c r="MJ137" s="45"/>
      <c r="MK137" s="45"/>
      <c r="ML137" s="45"/>
      <c r="MM137" s="45"/>
      <c r="MN137" s="45"/>
      <c r="MO137" s="45"/>
      <c r="MP137" s="45"/>
      <c r="MQ137" s="45"/>
      <c r="MR137" s="45"/>
      <c r="MS137" s="45"/>
      <c r="MT137" s="45"/>
      <c r="MU137" s="45"/>
      <c r="MV137" s="45"/>
      <c r="MW137" s="45"/>
      <c r="MX137" s="45"/>
      <c r="MY137" s="45"/>
      <c r="MZ137" s="45"/>
      <c r="NA137" s="45"/>
      <c r="NB137" s="45"/>
      <c r="NC137" s="45"/>
      <c r="ND137" s="45"/>
      <c r="NE137" s="45"/>
      <c r="NF137" s="45"/>
      <c r="NG137" s="45"/>
      <c r="NH137" s="45"/>
      <c r="NI137" s="45"/>
      <c r="NJ137" s="45"/>
      <c r="NK137" s="45"/>
      <c r="NL137" s="45"/>
      <c r="NM137" s="45"/>
      <c r="NN137" s="45"/>
      <c r="NO137" s="45"/>
      <c r="NP137" s="45"/>
      <c r="NQ137" s="45"/>
      <c r="NR137" s="45"/>
      <c r="NS137" s="45"/>
      <c r="NT137" s="45"/>
      <c r="NU137" s="45"/>
      <c r="NV137" s="45"/>
      <c r="NW137" s="45"/>
      <c r="NX137" s="45"/>
      <c r="NY137" s="45"/>
      <c r="NZ137" s="45"/>
      <c r="OA137" s="45"/>
      <c r="OB137" s="45"/>
      <c r="OC137" s="45"/>
      <c r="OD137" s="45"/>
      <c r="OE137" s="45"/>
      <c r="OF137" s="45"/>
      <c r="OG137" s="45"/>
      <c r="OH137" s="45"/>
      <c r="OI137" s="45"/>
      <c r="OJ137" s="45"/>
      <c r="OK137" s="45"/>
      <c r="OL137" s="45"/>
      <c r="OM137" s="45"/>
      <c r="ON137" s="45"/>
      <c r="OO137" s="45"/>
      <c r="OP137" s="45"/>
      <c r="OQ137" s="45"/>
      <c r="OR137" s="45"/>
      <c r="OS137" s="45"/>
      <c r="OT137" s="45"/>
      <c r="OU137" s="45"/>
      <c r="OV137" s="45"/>
      <c r="OW137" s="45"/>
      <c r="OX137" s="45"/>
      <c r="OY137" s="45"/>
      <c r="OZ137" s="45"/>
      <c r="PA137" s="45"/>
      <c r="PB137" s="45"/>
      <c r="PC137" s="45"/>
      <c r="PD137" s="45"/>
      <c r="PE137" s="45"/>
      <c r="PF137" s="45"/>
      <c r="PG137" s="45"/>
      <c r="PH137" s="45"/>
      <c r="PI137" s="45"/>
      <c r="PJ137" s="45"/>
      <c r="PK137" s="45"/>
      <c r="PL137" s="45"/>
      <c r="PM137" s="45"/>
      <c r="PN137" s="45"/>
      <c r="PO137" s="45"/>
      <c r="PP137" s="45"/>
      <c r="PQ137" s="45"/>
      <c r="PR137" s="45"/>
      <c r="PS137" s="45"/>
      <c r="PT137" s="45"/>
      <c r="PU137" s="45"/>
      <c r="PV137" s="45"/>
      <c r="PW137" s="45"/>
      <c r="PX137" s="45"/>
      <c r="PY137" s="45"/>
      <c r="PZ137" s="45"/>
      <c r="QA137" s="45"/>
      <c r="QB137" s="45"/>
      <c r="QC137" s="45"/>
      <c r="QD137" s="45"/>
      <c r="QE137" s="45"/>
      <c r="QF137" s="45"/>
      <c r="QG137" s="45"/>
      <c r="QH137" s="45"/>
      <c r="QI137" s="45"/>
      <c r="QJ137" s="45"/>
      <c r="QK137" s="45"/>
      <c r="QL137" s="45"/>
      <c r="QM137" s="45"/>
      <c r="QN137" s="45"/>
      <c r="QO137" s="45"/>
      <c r="QP137" s="45"/>
      <c r="QQ137" s="45"/>
      <c r="QR137" s="45"/>
      <c r="QS137" s="45"/>
      <c r="QT137" s="45"/>
      <c r="QU137" s="45"/>
      <c r="QV137" s="45"/>
      <c r="QW137" s="45"/>
      <c r="QX137" s="45"/>
      <c r="QY137" s="45"/>
      <c r="QZ137" s="45"/>
      <c r="RA137" s="45"/>
      <c r="RB137" s="45"/>
      <c r="RC137" s="45"/>
      <c r="RD137" s="45"/>
      <c r="RE137" s="45"/>
      <c r="RF137" s="45"/>
      <c r="RG137" s="45"/>
      <c r="RH137" s="45"/>
      <c r="RI137" s="45"/>
      <c r="RJ137" s="45"/>
      <c r="RK137" s="45"/>
      <c r="RL137" s="45"/>
      <c r="RM137" s="45"/>
      <c r="RN137" s="45"/>
      <c r="RO137" s="45"/>
    </row>
    <row r="138" spans="1:483" s="45" customFormat="1" ht="15" x14ac:dyDescent="0.25">
      <c r="A138" s="401">
        <v>115</v>
      </c>
      <c r="B138" s="400" t="s">
        <v>239</v>
      </c>
      <c r="C138" s="399" t="s">
        <v>82</v>
      </c>
      <c r="D138" s="422"/>
      <c r="E138" s="422"/>
      <c r="F138" s="483"/>
      <c r="G138" s="404">
        <v>1</v>
      </c>
      <c r="H138" s="38"/>
      <c r="I138" s="35"/>
      <c r="J138" s="490">
        <f>(F138+G138+H138+I138)*$J$5</f>
        <v>1</v>
      </c>
      <c r="K138" s="483"/>
      <c r="L138" s="404">
        <v>1</v>
      </c>
      <c r="M138" s="38"/>
      <c r="N138" s="38"/>
      <c r="O138" s="490">
        <f>(K138+L138+M138+N138)*$O$5</f>
        <v>1</v>
      </c>
      <c r="P138" s="148"/>
      <c r="Q138" s="35"/>
      <c r="R138" s="203"/>
      <c r="S138" s="53"/>
      <c r="T138" s="53"/>
      <c r="U138" s="148"/>
      <c r="V138" s="362"/>
      <c r="W138" s="53"/>
      <c r="X138" s="38"/>
      <c r="Y138" s="148"/>
      <c r="Z138" s="170"/>
      <c r="AA138" s="173">
        <f t="shared" si="15"/>
        <v>2</v>
      </c>
      <c r="AB138" s="428">
        <f>(D138+E138)-AA138</f>
        <v>-2</v>
      </c>
    </row>
    <row r="139" spans="1:483" s="34" customFormat="1" ht="18" customHeight="1" x14ac:dyDescent="0.25">
      <c r="A139" s="244">
        <v>116</v>
      </c>
      <c r="B139" s="260" t="s">
        <v>86</v>
      </c>
      <c r="C139" s="61" t="s">
        <v>12</v>
      </c>
      <c r="D139" s="63"/>
      <c r="E139" s="63"/>
      <c r="F139" s="484"/>
      <c r="G139" s="38"/>
      <c r="H139" s="35"/>
      <c r="I139" s="18"/>
      <c r="J139" s="490">
        <f>(F139+G139+H139+I139)*$J$5</f>
        <v>0</v>
      </c>
      <c r="K139" s="484"/>
      <c r="L139" s="38"/>
      <c r="M139" s="35"/>
      <c r="N139" s="35"/>
      <c r="O139" s="490">
        <f>(K139+L139+M139+N139)*$O$5</f>
        <v>0</v>
      </c>
      <c r="P139" s="35"/>
      <c r="Q139" s="18"/>
      <c r="R139" s="203">
        <f t="shared" si="12"/>
        <v>0</v>
      </c>
      <c r="S139" s="35"/>
      <c r="T139" s="35"/>
      <c r="U139" s="35"/>
      <c r="V139" s="362">
        <f t="shared" si="14"/>
        <v>0</v>
      </c>
      <c r="W139" s="35"/>
      <c r="X139" s="38"/>
      <c r="Y139" s="35"/>
      <c r="Z139" s="170">
        <f t="shared" si="13"/>
        <v>0</v>
      </c>
      <c r="AA139" s="173">
        <f t="shared" si="15"/>
        <v>0</v>
      </c>
      <c r="AB139" s="428">
        <f>(D139+E139)-AA139</f>
        <v>0</v>
      </c>
    </row>
    <row r="140" spans="1:483" s="34" customFormat="1" ht="18" customHeight="1" x14ac:dyDescent="0.15">
      <c r="A140" s="401">
        <v>117</v>
      </c>
      <c r="B140" s="261" t="s">
        <v>217</v>
      </c>
      <c r="C140" s="63" t="s">
        <v>82</v>
      </c>
      <c r="D140" s="63"/>
      <c r="E140" s="63"/>
      <c r="F140" s="484"/>
      <c r="G140" s="38"/>
      <c r="H140" s="35"/>
      <c r="I140" s="35"/>
      <c r="J140" s="490">
        <f>(F140+G140+H140+I140)*$J$5</f>
        <v>0</v>
      </c>
      <c r="K140" s="484"/>
      <c r="L140" s="38"/>
      <c r="M140" s="35"/>
      <c r="N140" s="35"/>
      <c r="O140" s="490">
        <f>(K140+L140+M140+N140)*$O$5</f>
        <v>0</v>
      </c>
      <c r="P140" s="35"/>
      <c r="Q140" s="35"/>
      <c r="R140" s="203">
        <f t="shared" si="12"/>
        <v>0</v>
      </c>
      <c r="S140" s="35"/>
      <c r="T140" s="35"/>
      <c r="U140" s="35"/>
      <c r="V140" s="362">
        <f t="shared" si="14"/>
        <v>0</v>
      </c>
      <c r="W140" s="35"/>
      <c r="X140" s="38"/>
      <c r="Y140" s="35"/>
      <c r="Z140" s="170">
        <f t="shared" si="13"/>
        <v>0</v>
      </c>
      <c r="AA140" s="173">
        <f t="shared" si="15"/>
        <v>0</v>
      </c>
      <c r="AB140" s="428">
        <f>(D140+E140)-AA140</f>
        <v>0</v>
      </c>
    </row>
    <row r="141" spans="1:483" s="34" customFormat="1" ht="18" customHeight="1" x14ac:dyDescent="0.25">
      <c r="A141" s="244">
        <v>118</v>
      </c>
      <c r="B141" s="260" t="s">
        <v>211</v>
      </c>
      <c r="C141" s="61" t="s">
        <v>12</v>
      </c>
      <c r="D141" s="63"/>
      <c r="E141" s="63"/>
      <c r="F141" s="484"/>
      <c r="G141" s="38"/>
      <c r="H141" s="35"/>
      <c r="I141" s="18"/>
      <c r="J141" s="490">
        <f>(F141+G141+H141+I141)*$J$5</f>
        <v>0</v>
      </c>
      <c r="K141" s="484"/>
      <c r="L141" s="38"/>
      <c r="M141" s="35"/>
      <c r="N141" s="35"/>
      <c r="O141" s="490">
        <f>(K141+L141+M141+N141)*$O$5</f>
        <v>0</v>
      </c>
      <c r="P141" s="35"/>
      <c r="Q141" s="18"/>
      <c r="R141" s="203">
        <f t="shared" si="12"/>
        <v>0</v>
      </c>
      <c r="S141" s="35"/>
      <c r="T141" s="35"/>
      <c r="U141" s="35"/>
      <c r="V141" s="362">
        <f t="shared" si="14"/>
        <v>0</v>
      </c>
      <c r="W141" s="35"/>
      <c r="X141" s="38"/>
      <c r="Y141" s="35"/>
      <c r="Z141" s="170">
        <f t="shared" si="13"/>
        <v>0</v>
      </c>
      <c r="AA141" s="173">
        <f t="shared" si="15"/>
        <v>0</v>
      </c>
      <c r="AB141" s="428">
        <f>(D141+E141)-AA141</f>
        <v>0</v>
      </c>
    </row>
    <row r="142" spans="1:483" s="34" customFormat="1" ht="15" customHeight="1" x14ac:dyDescent="0.25">
      <c r="A142" s="401">
        <v>119</v>
      </c>
      <c r="B142" s="260" t="s">
        <v>192</v>
      </c>
      <c r="C142" s="61" t="s">
        <v>12</v>
      </c>
      <c r="D142" s="63"/>
      <c r="E142" s="63"/>
      <c r="F142" s="484"/>
      <c r="G142" s="38"/>
      <c r="H142" s="35"/>
      <c r="I142" s="18"/>
      <c r="J142" s="490">
        <f>(F142+G142+H142+I142)*$J$5</f>
        <v>0</v>
      </c>
      <c r="K142" s="484"/>
      <c r="L142" s="38"/>
      <c r="M142" s="35"/>
      <c r="N142" s="35"/>
      <c r="O142" s="490">
        <f>(K142+L142+M142+N142)*$O$5</f>
        <v>0</v>
      </c>
      <c r="P142" s="35"/>
      <c r="Q142" s="18"/>
      <c r="R142" s="203">
        <f t="shared" si="12"/>
        <v>0</v>
      </c>
      <c r="S142" s="35"/>
      <c r="T142" s="35"/>
      <c r="U142" s="35"/>
      <c r="V142" s="362">
        <f t="shared" si="14"/>
        <v>0</v>
      </c>
      <c r="W142" s="35"/>
      <c r="X142" s="38"/>
      <c r="Y142" s="35"/>
      <c r="Z142" s="170">
        <f t="shared" si="13"/>
        <v>0</v>
      </c>
      <c r="AA142" s="173">
        <f t="shared" si="15"/>
        <v>0</v>
      </c>
      <c r="AB142" s="428">
        <f>(D142+E142)-AA142</f>
        <v>0</v>
      </c>
    </row>
    <row r="143" spans="1:483" s="34" customFormat="1" ht="18" customHeight="1" x14ac:dyDescent="0.15">
      <c r="A143" s="244">
        <v>120</v>
      </c>
      <c r="B143" s="22" t="s">
        <v>19</v>
      </c>
      <c r="C143" s="23" t="s">
        <v>12</v>
      </c>
      <c r="D143" s="31"/>
      <c r="E143" s="31"/>
      <c r="F143" s="488"/>
      <c r="G143" s="38"/>
      <c r="H143" s="36"/>
      <c r="I143" s="35"/>
      <c r="J143" s="490">
        <f>(F143+G143+H143+I143)*$J$5</f>
        <v>0</v>
      </c>
      <c r="K143" s="488"/>
      <c r="L143" s="38"/>
      <c r="M143" s="36"/>
      <c r="N143" s="36"/>
      <c r="O143" s="490">
        <f>(K143+L143+M143+N143)*$O$5</f>
        <v>0</v>
      </c>
      <c r="P143" s="36"/>
      <c r="Q143" s="35"/>
      <c r="R143" s="203">
        <f t="shared" si="12"/>
        <v>0</v>
      </c>
      <c r="S143" s="35"/>
      <c r="T143" s="35"/>
      <c r="U143" s="36"/>
      <c r="V143" s="362">
        <f t="shared" si="14"/>
        <v>0</v>
      </c>
      <c r="W143" s="35"/>
      <c r="X143" s="38"/>
      <c r="Y143" s="36"/>
      <c r="Z143" s="170">
        <f t="shared" si="13"/>
        <v>0</v>
      </c>
      <c r="AA143" s="173">
        <f t="shared" si="15"/>
        <v>0</v>
      </c>
      <c r="AB143" s="428">
        <f>(D143+E143)-AA143</f>
        <v>0</v>
      </c>
    </row>
    <row r="144" spans="1:483" s="34" customFormat="1" ht="24.75" customHeight="1" x14ac:dyDescent="0.25">
      <c r="A144" s="401">
        <v>121</v>
      </c>
      <c r="B144" s="260" t="s">
        <v>307</v>
      </c>
      <c r="C144" s="61" t="s">
        <v>82</v>
      </c>
      <c r="D144" s="63"/>
      <c r="E144" s="63"/>
      <c r="F144" s="488"/>
      <c r="G144" s="38"/>
      <c r="H144" s="36"/>
      <c r="I144" s="18"/>
      <c r="J144" s="490">
        <f>(F144+G144+H144+I144)*$J$5</f>
        <v>0</v>
      </c>
      <c r="K144" s="488"/>
      <c r="L144" s="38"/>
      <c r="M144" s="36"/>
      <c r="N144" s="36"/>
      <c r="O144" s="490">
        <f>(K144+L144+M144+N144)*$O$5</f>
        <v>0</v>
      </c>
      <c r="P144" s="36"/>
      <c r="Q144" s="18"/>
      <c r="R144" s="203">
        <f t="shared" si="12"/>
        <v>0</v>
      </c>
      <c r="S144" s="35"/>
      <c r="T144" s="18"/>
      <c r="U144" s="36"/>
      <c r="V144" s="362">
        <f t="shared" si="14"/>
        <v>0</v>
      </c>
      <c r="W144" s="35"/>
      <c r="X144" s="38"/>
      <c r="Y144" s="36"/>
      <c r="Z144" s="170">
        <f t="shared" si="13"/>
        <v>0</v>
      </c>
      <c r="AA144" s="173">
        <f t="shared" si="15"/>
        <v>0</v>
      </c>
      <c r="AB144" s="428">
        <f>(D144+E144)-AA144</f>
        <v>0</v>
      </c>
    </row>
    <row r="145" spans="1:28" s="34" customFormat="1" ht="18.75" customHeight="1" x14ac:dyDescent="0.25">
      <c r="A145" s="244">
        <v>122</v>
      </c>
      <c r="B145" s="260" t="s">
        <v>212</v>
      </c>
      <c r="C145" s="61" t="s">
        <v>82</v>
      </c>
      <c r="D145" s="63"/>
      <c r="E145" s="63"/>
      <c r="F145" s="484"/>
      <c r="G145" s="38"/>
      <c r="H145" s="43"/>
      <c r="I145" s="18"/>
      <c r="J145" s="490">
        <f>(F145+G145+H145+I145)*$J$5</f>
        <v>0</v>
      </c>
      <c r="K145" s="484"/>
      <c r="L145" s="38"/>
      <c r="M145" s="43"/>
      <c r="N145" s="43"/>
      <c r="O145" s="490">
        <f>(K145+L145+M145+N145)*$O$5</f>
        <v>0</v>
      </c>
      <c r="P145" s="35"/>
      <c r="Q145" s="18"/>
      <c r="R145" s="203">
        <f t="shared" si="12"/>
        <v>0</v>
      </c>
      <c r="S145" s="35"/>
      <c r="T145" s="35"/>
      <c r="U145" s="35"/>
      <c r="V145" s="362">
        <f t="shared" si="14"/>
        <v>0</v>
      </c>
      <c r="W145" s="35"/>
      <c r="X145" s="38"/>
      <c r="Y145" s="35"/>
      <c r="Z145" s="170">
        <f t="shared" si="13"/>
        <v>0</v>
      </c>
      <c r="AA145" s="173">
        <f t="shared" si="15"/>
        <v>0</v>
      </c>
      <c r="AB145" s="428">
        <f>(D145+E145)-AA145</f>
        <v>0</v>
      </c>
    </row>
    <row r="146" spans="1:28" s="34" customFormat="1" ht="20.25" customHeight="1" x14ac:dyDescent="0.25">
      <c r="A146" s="401">
        <v>123</v>
      </c>
      <c r="B146" s="260" t="s">
        <v>219</v>
      </c>
      <c r="C146" s="61" t="s">
        <v>82</v>
      </c>
      <c r="D146" s="63"/>
      <c r="E146" s="63"/>
      <c r="F146" s="484"/>
      <c r="G146" s="38"/>
      <c r="H146" s="43"/>
      <c r="I146" s="18"/>
      <c r="J146" s="490">
        <f>(F146+G146+H146+I146)*$J$5</f>
        <v>0</v>
      </c>
      <c r="K146" s="484"/>
      <c r="L146" s="38"/>
      <c r="M146" s="43"/>
      <c r="N146" s="43"/>
      <c r="O146" s="490">
        <f>(K146+L146+M146+N146)*$O$5</f>
        <v>0</v>
      </c>
      <c r="P146" s="35"/>
      <c r="Q146" s="18"/>
      <c r="R146" s="203">
        <f t="shared" si="12"/>
        <v>0</v>
      </c>
      <c r="S146" s="35"/>
      <c r="T146" s="35"/>
      <c r="U146" s="35"/>
      <c r="V146" s="362">
        <f t="shared" si="14"/>
        <v>0</v>
      </c>
      <c r="W146" s="35"/>
      <c r="X146" s="38"/>
      <c r="Y146" s="35"/>
      <c r="Z146" s="170">
        <f t="shared" si="13"/>
        <v>0</v>
      </c>
      <c r="AA146" s="173">
        <f t="shared" si="15"/>
        <v>0</v>
      </c>
      <c r="AB146" s="428">
        <f>(D146+E146)-AA146</f>
        <v>0</v>
      </c>
    </row>
    <row r="147" spans="1:28" s="34" customFormat="1" ht="26.25" customHeight="1" x14ac:dyDescent="0.25">
      <c r="A147" s="244">
        <v>124</v>
      </c>
      <c r="B147" s="260" t="s">
        <v>213</v>
      </c>
      <c r="C147" s="61" t="s">
        <v>82</v>
      </c>
      <c r="D147" s="63"/>
      <c r="E147" s="63"/>
      <c r="F147" s="484"/>
      <c r="G147" s="38"/>
      <c r="H147" s="35"/>
      <c r="I147" s="18"/>
      <c r="J147" s="490">
        <f>(F147+G147+H147+I147)*$J$5</f>
        <v>0</v>
      </c>
      <c r="K147" s="484"/>
      <c r="L147" s="38"/>
      <c r="M147" s="35"/>
      <c r="N147" s="35"/>
      <c r="O147" s="490">
        <f>(K147+L147+M147+N147)*$O$5</f>
        <v>0</v>
      </c>
      <c r="P147" s="35"/>
      <c r="Q147" s="18"/>
      <c r="R147" s="203">
        <f t="shared" si="12"/>
        <v>0</v>
      </c>
      <c r="S147" s="35"/>
      <c r="T147" s="35"/>
      <c r="U147" s="35"/>
      <c r="V147" s="362">
        <f t="shared" si="14"/>
        <v>0</v>
      </c>
      <c r="W147" s="35"/>
      <c r="X147" s="38"/>
      <c r="Y147" s="35"/>
      <c r="Z147" s="170">
        <f t="shared" si="13"/>
        <v>0</v>
      </c>
      <c r="AA147" s="173">
        <f t="shared" si="15"/>
        <v>0</v>
      </c>
      <c r="AB147" s="428">
        <f>(D147+E147)-AA147</f>
        <v>0</v>
      </c>
    </row>
    <row r="148" spans="1:28" s="34" customFormat="1" ht="15.75" customHeight="1" x14ac:dyDescent="0.25">
      <c r="A148" s="401">
        <v>125</v>
      </c>
      <c r="B148" s="260" t="s">
        <v>191</v>
      </c>
      <c r="C148" s="61" t="s">
        <v>82</v>
      </c>
      <c r="D148" s="63"/>
      <c r="E148" s="63"/>
      <c r="F148" s="484"/>
      <c r="G148" s="38"/>
      <c r="H148" s="35"/>
      <c r="I148" s="18"/>
      <c r="J148" s="490">
        <f>(F148+G148+H148+I148)*$J$5</f>
        <v>0</v>
      </c>
      <c r="K148" s="484"/>
      <c r="L148" s="38"/>
      <c r="M148" s="35"/>
      <c r="N148" s="35"/>
      <c r="O148" s="490">
        <f>(K148+L148+M148+N148)*$O$5</f>
        <v>0</v>
      </c>
      <c r="P148" s="35"/>
      <c r="Q148" s="18"/>
      <c r="R148" s="203">
        <f t="shared" si="12"/>
        <v>0</v>
      </c>
      <c r="S148" s="35"/>
      <c r="T148" s="35"/>
      <c r="U148" s="35"/>
      <c r="V148" s="362">
        <f t="shared" si="14"/>
        <v>0</v>
      </c>
      <c r="W148" s="35"/>
      <c r="X148" s="38"/>
      <c r="Y148" s="35"/>
      <c r="Z148" s="170">
        <f t="shared" si="13"/>
        <v>0</v>
      </c>
      <c r="AA148" s="173">
        <f t="shared" si="15"/>
        <v>0</v>
      </c>
      <c r="AB148" s="428">
        <f>(D148+E148)-AA148</f>
        <v>0</v>
      </c>
    </row>
  </sheetData>
  <mergeCells count="14">
    <mergeCell ref="R2:R3"/>
    <mergeCell ref="AB2:AB3"/>
    <mergeCell ref="A131:B131"/>
    <mergeCell ref="A1:AA1"/>
    <mergeCell ref="F2:I2"/>
    <mergeCell ref="W2:Y2"/>
    <mergeCell ref="Z2:Z4"/>
    <mergeCell ref="AA2:AA4"/>
    <mergeCell ref="P2:Q2"/>
    <mergeCell ref="S2:U2"/>
    <mergeCell ref="V2:V4"/>
    <mergeCell ref="J2:J4"/>
    <mergeCell ref="K2:N2"/>
    <mergeCell ref="O2:O4"/>
  </mergeCells>
  <pageMargins left="0.11811023622047245" right="0.11811023622047245" top="0.15748031496062992" bottom="0.15748031496062992" header="0.31496062992125984" footer="0.31496062992125984"/>
  <pageSetup paperSize="9" scale="27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2"/>
  <sheetViews>
    <sheetView zoomScale="90" zoomScaleNormal="9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AB3" sqref="AB3"/>
    </sheetView>
  </sheetViews>
  <sheetFormatPr defaultRowHeight="15" x14ac:dyDescent="0.25"/>
  <cols>
    <col min="1" max="1" width="5" customWidth="1"/>
    <col min="2" max="2" width="24" style="272" customWidth="1"/>
    <col min="3" max="3" width="3.85546875" customWidth="1"/>
    <col min="4" max="4" width="11.42578125" style="423" customWidth="1"/>
    <col min="5" max="5" width="12.28515625" style="423" customWidth="1"/>
    <col min="6" max="6" width="9" hidden="1" customWidth="1"/>
    <col min="7" max="7" width="14.5703125" customWidth="1"/>
    <col min="8" max="8" width="9" hidden="1" customWidth="1"/>
    <col min="9" max="12" width="9" customWidth="1"/>
    <col min="13" max="13" width="9" hidden="1" customWidth="1"/>
    <col min="14" max="14" width="11.85546875" customWidth="1"/>
    <col min="15" max="15" width="9" customWidth="1"/>
    <col min="16" max="16" width="9" hidden="1" customWidth="1"/>
    <col min="17" max="17" width="10.140625" customWidth="1"/>
    <col min="18" max="18" width="9" customWidth="1"/>
    <col min="19" max="19" width="9" hidden="1" customWidth="1"/>
    <col min="20" max="23" width="9" customWidth="1"/>
    <col min="24" max="27" width="9" hidden="1" customWidth="1"/>
    <col min="28" max="28" width="12" customWidth="1"/>
    <col min="29" max="31" width="9" customWidth="1"/>
    <col min="32" max="32" width="15.7109375" style="171" customWidth="1"/>
    <col min="33" max="33" width="12.85546875" style="431" customWidth="1"/>
    <col min="34" max="34" width="30" customWidth="1"/>
    <col min="211" max="211" width="3.7109375" customWidth="1"/>
    <col min="212" max="212" width="27.85546875" customWidth="1"/>
    <col min="213" max="213" width="3.7109375" customWidth="1"/>
    <col min="214" max="253" width="0" hidden="1" customWidth="1"/>
    <col min="254" max="254" width="10.28515625" customWidth="1"/>
    <col min="256" max="256" width="12.5703125" customWidth="1"/>
    <col min="260" max="260" width="10.7109375" customWidth="1"/>
    <col min="467" max="467" width="3.7109375" customWidth="1"/>
    <col min="468" max="468" width="27.85546875" customWidth="1"/>
    <col min="469" max="469" width="3.7109375" customWidth="1"/>
    <col min="470" max="509" width="0" hidden="1" customWidth="1"/>
    <col min="510" max="510" width="10.28515625" customWidth="1"/>
    <col min="512" max="512" width="12.5703125" customWidth="1"/>
    <col min="516" max="516" width="10.7109375" customWidth="1"/>
    <col min="723" max="723" width="3.7109375" customWidth="1"/>
    <col min="724" max="724" width="27.85546875" customWidth="1"/>
    <col min="725" max="725" width="3.7109375" customWidth="1"/>
    <col min="726" max="765" width="0" hidden="1" customWidth="1"/>
    <col min="766" max="766" width="10.28515625" customWidth="1"/>
    <col min="768" max="768" width="12.5703125" customWidth="1"/>
    <col min="772" max="772" width="10.7109375" customWidth="1"/>
    <col min="979" max="979" width="3.7109375" customWidth="1"/>
    <col min="980" max="980" width="27.85546875" customWidth="1"/>
    <col min="981" max="981" width="3.7109375" customWidth="1"/>
    <col min="982" max="1021" width="0" hidden="1" customWidth="1"/>
    <col min="1022" max="1022" width="10.28515625" customWidth="1"/>
    <col min="1024" max="1024" width="12.5703125" customWidth="1"/>
    <col min="1028" max="1028" width="10.7109375" customWidth="1"/>
    <col min="1235" max="1235" width="3.7109375" customWidth="1"/>
    <col min="1236" max="1236" width="27.85546875" customWidth="1"/>
    <col min="1237" max="1237" width="3.7109375" customWidth="1"/>
    <col min="1238" max="1277" width="0" hidden="1" customWidth="1"/>
    <col min="1278" max="1278" width="10.28515625" customWidth="1"/>
    <col min="1280" max="1280" width="12.5703125" customWidth="1"/>
    <col min="1284" max="1284" width="10.7109375" customWidth="1"/>
    <col min="1491" max="1491" width="3.7109375" customWidth="1"/>
    <col min="1492" max="1492" width="27.85546875" customWidth="1"/>
    <col min="1493" max="1493" width="3.7109375" customWidth="1"/>
    <col min="1494" max="1533" width="0" hidden="1" customWidth="1"/>
    <col min="1534" max="1534" width="10.28515625" customWidth="1"/>
    <col min="1536" max="1536" width="12.5703125" customWidth="1"/>
    <col min="1540" max="1540" width="10.7109375" customWidth="1"/>
    <col min="1747" max="1747" width="3.7109375" customWidth="1"/>
    <col min="1748" max="1748" width="27.85546875" customWidth="1"/>
    <col min="1749" max="1749" width="3.7109375" customWidth="1"/>
    <col min="1750" max="1789" width="0" hidden="1" customWidth="1"/>
    <col min="1790" max="1790" width="10.28515625" customWidth="1"/>
    <col min="1792" max="1792" width="12.5703125" customWidth="1"/>
    <col min="1796" max="1796" width="10.7109375" customWidth="1"/>
    <col min="2003" max="2003" width="3.7109375" customWidth="1"/>
    <col min="2004" max="2004" width="27.85546875" customWidth="1"/>
    <col min="2005" max="2005" width="3.7109375" customWidth="1"/>
    <col min="2006" max="2045" width="0" hidden="1" customWidth="1"/>
    <col min="2046" max="2046" width="10.28515625" customWidth="1"/>
    <col min="2048" max="2048" width="12.5703125" customWidth="1"/>
    <col min="2052" max="2052" width="10.7109375" customWidth="1"/>
    <col min="2259" max="2259" width="3.7109375" customWidth="1"/>
    <col min="2260" max="2260" width="27.85546875" customWidth="1"/>
    <col min="2261" max="2261" width="3.7109375" customWidth="1"/>
    <col min="2262" max="2301" width="0" hidden="1" customWidth="1"/>
    <col min="2302" max="2302" width="10.28515625" customWidth="1"/>
    <col min="2304" max="2304" width="12.5703125" customWidth="1"/>
    <col min="2308" max="2308" width="10.7109375" customWidth="1"/>
    <col min="2515" max="2515" width="3.7109375" customWidth="1"/>
    <col min="2516" max="2516" width="27.85546875" customWidth="1"/>
    <col min="2517" max="2517" width="3.7109375" customWidth="1"/>
    <col min="2518" max="2557" width="0" hidden="1" customWidth="1"/>
    <col min="2558" max="2558" width="10.28515625" customWidth="1"/>
    <col min="2560" max="2560" width="12.5703125" customWidth="1"/>
    <col min="2564" max="2564" width="10.7109375" customWidth="1"/>
    <col min="2771" max="2771" width="3.7109375" customWidth="1"/>
    <col min="2772" max="2772" width="27.85546875" customWidth="1"/>
    <col min="2773" max="2773" width="3.7109375" customWidth="1"/>
    <col min="2774" max="2813" width="0" hidden="1" customWidth="1"/>
    <col min="2814" max="2814" width="10.28515625" customWidth="1"/>
    <col min="2816" max="2816" width="12.5703125" customWidth="1"/>
    <col min="2820" max="2820" width="10.7109375" customWidth="1"/>
    <col min="3027" max="3027" width="3.7109375" customWidth="1"/>
    <col min="3028" max="3028" width="27.85546875" customWidth="1"/>
    <col min="3029" max="3029" width="3.7109375" customWidth="1"/>
    <col min="3030" max="3069" width="0" hidden="1" customWidth="1"/>
    <col min="3070" max="3070" width="10.28515625" customWidth="1"/>
    <col min="3072" max="3072" width="12.5703125" customWidth="1"/>
    <col min="3076" max="3076" width="10.7109375" customWidth="1"/>
    <col min="3283" max="3283" width="3.7109375" customWidth="1"/>
    <col min="3284" max="3284" width="27.85546875" customWidth="1"/>
    <col min="3285" max="3285" width="3.7109375" customWidth="1"/>
    <col min="3286" max="3325" width="0" hidden="1" customWidth="1"/>
    <col min="3326" max="3326" width="10.28515625" customWidth="1"/>
    <col min="3328" max="3328" width="12.5703125" customWidth="1"/>
    <col min="3332" max="3332" width="10.7109375" customWidth="1"/>
    <col min="3539" max="3539" width="3.7109375" customWidth="1"/>
    <col min="3540" max="3540" width="27.85546875" customWidth="1"/>
    <col min="3541" max="3541" width="3.7109375" customWidth="1"/>
    <col min="3542" max="3581" width="0" hidden="1" customWidth="1"/>
    <col min="3582" max="3582" width="10.28515625" customWidth="1"/>
    <col min="3584" max="3584" width="12.5703125" customWidth="1"/>
    <col min="3588" max="3588" width="10.7109375" customWidth="1"/>
    <col min="3795" max="3795" width="3.7109375" customWidth="1"/>
    <col min="3796" max="3796" width="27.85546875" customWidth="1"/>
    <col min="3797" max="3797" width="3.7109375" customWidth="1"/>
    <col min="3798" max="3837" width="0" hidden="1" customWidth="1"/>
    <col min="3838" max="3838" width="10.28515625" customWidth="1"/>
    <col min="3840" max="3840" width="12.5703125" customWidth="1"/>
    <col min="3844" max="3844" width="10.7109375" customWidth="1"/>
    <col min="4051" max="4051" width="3.7109375" customWidth="1"/>
    <col min="4052" max="4052" width="27.85546875" customWidth="1"/>
    <col min="4053" max="4053" width="3.7109375" customWidth="1"/>
    <col min="4054" max="4093" width="0" hidden="1" customWidth="1"/>
    <col min="4094" max="4094" width="10.28515625" customWidth="1"/>
    <col min="4096" max="4096" width="12.5703125" customWidth="1"/>
    <col min="4100" max="4100" width="10.7109375" customWidth="1"/>
    <col min="4307" max="4307" width="3.7109375" customWidth="1"/>
    <col min="4308" max="4308" width="27.85546875" customWidth="1"/>
    <col min="4309" max="4309" width="3.7109375" customWidth="1"/>
    <col min="4310" max="4349" width="0" hidden="1" customWidth="1"/>
    <col min="4350" max="4350" width="10.28515625" customWidth="1"/>
    <col min="4352" max="4352" width="12.5703125" customWidth="1"/>
    <col min="4356" max="4356" width="10.7109375" customWidth="1"/>
    <col min="4563" max="4563" width="3.7109375" customWidth="1"/>
    <col min="4564" max="4564" width="27.85546875" customWidth="1"/>
    <col min="4565" max="4565" width="3.7109375" customWidth="1"/>
    <col min="4566" max="4605" width="0" hidden="1" customWidth="1"/>
    <col min="4606" max="4606" width="10.28515625" customWidth="1"/>
    <col min="4608" max="4608" width="12.5703125" customWidth="1"/>
    <col min="4612" max="4612" width="10.7109375" customWidth="1"/>
    <col min="4819" max="4819" width="3.7109375" customWidth="1"/>
    <col min="4820" max="4820" width="27.85546875" customWidth="1"/>
    <col min="4821" max="4821" width="3.7109375" customWidth="1"/>
    <col min="4822" max="4861" width="0" hidden="1" customWidth="1"/>
    <col min="4862" max="4862" width="10.28515625" customWidth="1"/>
    <col min="4864" max="4864" width="12.5703125" customWidth="1"/>
    <col min="4868" max="4868" width="10.7109375" customWidth="1"/>
    <col min="5075" max="5075" width="3.7109375" customWidth="1"/>
    <col min="5076" max="5076" width="27.85546875" customWidth="1"/>
    <col min="5077" max="5077" width="3.7109375" customWidth="1"/>
    <col min="5078" max="5117" width="0" hidden="1" customWidth="1"/>
    <col min="5118" max="5118" width="10.28515625" customWidth="1"/>
    <col min="5120" max="5120" width="12.5703125" customWidth="1"/>
    <col min="5124" max="5124" width="10.7109375" customWidth="1"/>
    <col min="5331" max="5331" width="3.7109375" customWidth="1"/>
    <col min="5332" max="5332" width="27.85546875" customWidth="1"/>
    <col min="5333" max="5333" width="3.7109375" customWidth="1"/>
    <col min="5334" max="5373" width="0" hidden="1" customWidth="1"/>
    <col min="5374" max="5374" width="10.28515625" customWidth="1"/>
    <col min="5376" max="5376" width="12.5703125" customWidth="1"/>
    <col min="5380" max="5380" width="10.7109375" customWidth="1"/>
    <col min="5587" max="5587" width="3.7109375" customWidth="1"/>
    <col min="5588" max="5588" width="27.85546875" customWidth="1"/>
    <col min="5589" max="5589" width="3.7109375" customWidth="1"/>
    <col min="5590" max="5629" width="0" hidden="1" customWidth="1"/>
    <col min="5630" max="5630" width="10.28515625" customWidth="1"/>
    <col min="5632" max="5632" width="12.5703125" customWidth="1"/>
    <col min="5636" max="5636" width="10.7109375" customWidth="1"/>
    <col min="5843" max="5843" width="3.7109375" customWidth="1"/>
    <col min="5844" max="5844" width="27.85546875" customWidth="1"/>
    <col min="5845" max="5845" width="3.7109375" customWidth="1"/>
    <col min="5846" max="5885" width="0" hidden="1" customWidth="1"/>
    <col min="5886" max="5886" width="10.28515625" customWidth="1"/>
    <col min="5888" max="5888" width="12.5703125" customWidth="1"/>
    <col min="5892" max="5892" width="10.7109375" customWidth="1"/>
    <col min="6099" max="6099" width="3.7109375" customWidth="1"/>
    <col min="6100" max="6100" width="27.85546875" customWidth="1"/>
    <col min="6101" max="6101" width="3.7109375" customWidth="1"/>
    <col min="6102" max="6141" width="0" hidden="1" customWidth="1"/>
    <col min="6142" max="6142" width="10.28515625" customWidth="1"/>
    <col min="6144" max="6144" width="12.5703125" customWidth="1"/>
    <col min="6148" max="6148" width="10.7109375" customWidth="1"/>
    <col min="6355" max="6355" width="3.7109375" customWidth="1"/>
    <col min="6356" max="6356" width="27.85546875" customWidth="1"/>
    <col min="6357" max="6357" width="3.7109375" customWidth="1"/>
    <col min="6358" max="6397" width="0" hidden="1" customWidth="1"/>
    <col min="6398" max="6398" width="10.28515625" customWidth="1"/>
    <col min="6400" max="6400" width="12.5703125" customWidth="1"/>
    <col min="6404" max="6404" width="10.7109375" customWidth="1"/>
    <col min="6611" max="6611" width="3.7109375" customWidth="1"/>
    <col min="6612" max="6612" width="27.85546875" customWidth="1"/>
    <col min="6613" max="6613" width="3.7109375" customWidth="1"/>
    <col min="6614" max="6653" width="0" hidden="1" customWidth="1"/>
    <col min="6654" max="6654" width="10.28515625" customWidth="1"/>
    <col min="6656" max="6656" width="12.5703125" customWidth="1"/>
    <col min="6660" max="6660" width="10.7109375" customWidth="1"/>
    <col min="6867" max="6867" width="3.7109375" customWidth="1"/>
    <col min="6868" max="6868" width="27.85546875" customWidth="1"/>
    <col min="6869" max="6869" width="3.7109375" customWidth="1"/>
    <col min="6870" max="6909" width="0" hidden="1" customWidth="1"/>
    <col min="6910" max="6910" width="10.28515625" customWidth="1"/>
    <col min="6912" max="6912" width="12.5703125" customWidth="1"/>
    <col min="6916" max="6916" width="10.7109375" customWidth="1"/>
    <col min="7123" max="7123" width="3.7109375" customWidth="1"/>
    <col min="7124" max="7124" width="27.85546875" customWidth="1"/>
    <col min="7125" max="7125" width="3.7109375" customWidth="1"/>
    <col min="7126" max="7165" width="0" hidden="1" customWidth="1"/>
    <col min="7166" max="7166" width="10.28515625" customWidth="1"/>
    <col min="7168" max="7168" width="12.5703125" customWidth="1"/>
    <col min="7172" max="7172" width="10.7109375" customWidth="1"/>
    <col min="7379" max="7379" width="3.7109375" customWidth="1"/>
    <col min="7380" max="7380" width="27.85546875" customWidth="1"/>
    <col min="7381" max="7381" width="3.7109375" customWidth="1"/>
    <col min="7382" max="7421" width="0" hidden="1" customWidth="1"/>
    <col min="7422" max="7422" width="10.28515625" customWidth="1"/>
    <col min="7424" max="7424" width="12.5703125" customWidth="1"/>
    <col min="7428" max="7428" width="10.7109375" customWidth="1"/>
    <col min="7635" max="7635" width="3.7109375" customWidth="1"/>
    <col min="7636" max="7636" width="27.85546875" customWidth="1"/>
    <col min="7637" max="7637" width="3.7109375" customWidth="1"/>
    <col min="7638" max="7677" width="0" hidden="1" customWidth="1"/>
    <col min="7678" max="7678" width="10.28515625" customWidth="1"/>
    <col min="7680" max="7680" width="12.5703125" customWidth="1"/>
    <col min="7684" max="7684" width="10.7109375" customWidth="1"/>
    <col min="7891" max="7891" width="3.7109375" customWidth="1"/>
    <col min="7892" max="7892" width="27.85546875" customWidth="1"/>
    <col min="7893" max="7893" width="3.7109375" customWidth="1"/>
    <col min="7894" max="7933" width="0" hidden="1" customWidth="1"/>
    <col min="7934" max="7934" width="10.28515625" customWidth="1"/>
    <col min="7936" max="7936" width="12.5703125" customWidth="1"/>
    <col min="7940" max="7940" width="10.7109375" customWidth="1"/>
    <col min="8147" max="8147" width="3.7109375" customWidth="1"/>
    <col min="8148" max="8148" width="27.85546875" customWidth="1"/>
    <col min="8149" max="8149" width="3.7109375" customWidth="1"/>
    <col min="8150" max="8189" width="0" hidden="1" customWidth="1"/>
    <col min="8190" max="8190" width="10.28515625" customWidth="1"/>
    <col min="8192" max="8192" width="12.5703125" customWidth="1"/>
    <col min="8196" max="8196" width="10.7109375" customWidth="1"/>
    <col min="8403" max="8403" width="3.7109375" customWidth="1"/>
    <col min="8404" max="8404" width="27.85546875" customWidth="1"/>
    <col min="8405" max="8405" width="3.7109375" customWidth="1"/>
    <col min="8406" max="8445" width="0" hidden="1" customWidth="1"/>
    <col min="8446" max="8446" width="10.28515625" customWidth="1"/>
    <col min="8448" max="8448" width="12.5703125" customWidth="1"/>
    <col min="8452" max="8452" width="10.7109375" customWidth="1"/>
    <col min="8659" max="8659" width="3.7109375" customWidth="1"/>
    <col min="8660" max="8660" width="27.85546875" customWidth="1"/>
    <col min="8661" max="8661" width="3.7109375" customWidth="1"/>
    <col min="8662" max="8701" width="0" hidden="1" customWidth="1"/>
    <col min="8702" max="8702" width="10.28515625" customWidth="1"/>
    <col min="8704" max="8704" width="12.5703125" customWidth="1"/>
    <col min="8708" max="8708" width="10.7109375" customWidth="1"/>
    <col min="8915" max="8915" width="3.7109375" customWidth="1"/>
    <col min="8916" max="8916" width="27.85546875" customWidth="1"/>
    <col min="8917" max="8917" width="3.7109375" customWidth="1"/>
    <col min="8918" max="8957" width="0" hidden="1" customWidth="1"/>
    <col min="8958" max="8958" width="10.28515625" customWidth="1"/>
    <col min="8960" max="8960" width="12.5703125" customWidth="1"/>
    <col min="8964" max="8964" width="10.7109375" customWidth="1"/>
    <col min="9171" max="9171" width="3.7109375" customWidth="1"/>
    <col min="9172" max="9172" width="27.85546875" customWidth="1"/>
    <col min="9173" max="9173" width="3.7109375" customWidth="1"/>
    <col min="9174" max="9213" width="0" hidden="1" customWidth="1"/>
    <col min="9214" max="9214" width="10.28515625" customWidth="1"/>
    <col min="9216" max="9216" width="12.5703125" customWidth="1"/>
    <col min="9220" max="9220" width="10.7109375" customWidth="1"/>
    <col min="9427" max="9427" width="3.7109375" customWidth="1"/>
    <col min="9428" max="9428" width="27.85546875" customWidth="1"/>
    <col min="9429" max="9429" width="3.7109375" customWidth="1"/>
    <col min="9430" max="9469" width="0" hidden="1" customWidth="1"/>
    <col min="9470" max="9470" width="10.28515625" customWidth="1"/>
    <col min="9472" max="9472" width="12.5703125" customWidth="1"/>
    <col min="9476" max="9476" width="10.7109375" customWidth="1"/>
    <col min="9683" max="9683" width="3.7109375" customWidth="1"/>
    <col min="9684" max="9684" width="27.85546875" customWidth="1"/>
    <col min="9685" max="9685" width="3.7109375" customWidth="1"/>
    <col min="9686" max="9725" width="0" hidden="1" customWidth="1"/>
    <col min="9726" max="9726" width="10.28515625" customWidth="1"/>
    <col min="9728" max="9728" width="12.5703125" customWidth="1"/>
    <col min="9732" max="9732" width="10.7109375" customWidth="1"/>
    <col min="9939" max="9939" width="3.7109375" customWidth="1"/>
    <col min="9940" max="9940" width="27.85546875" customWidth="1"/>
    <col min="9941" max="9941" width="3.7109375" customWidth="1"/>
    <col min="9942" max="9981" width="0" hidden="1" customWidth="1"/>
    <col min="9982" max="9982" width="10.28515625" customWidth="1"/>
    <col min="9984" max="9984" width="12.5703125" customWidth="1"/>
    <col min="9988" max="9988" width="10.7109375" customWidth="1"/>
    <col min="10195" max="10195" width="3.7109375" customWidth="1"/>
    <col min="10196" max="10196" width="27.85546875" customWidth="1"/>
    <col min="10197" max="10197" width="3.7109375" customWidth="1"/>
    <col min="10198" max="10237" width="0" hidden="1" customWidth="1"/>
    <col min="10238" max="10238" width="10.28515625" customWidth="1"/>
    <col min="10240" max="10240" width="12.5703125" customWidth="1"/>
    <col min="10244" max="10244" width="10.7109375" customWidth="1"/>
    <col min="10451" max="10451" width="3.7109375" customWidth="1"/>
    <col min="10452" max="10452" width="27.85546875" customWidth="1"/>
    <col min="10453" max="10453" width="3.7109375" customWidth="1"/>
    <col min="10454" max="10493" width="0" hidden="1" customWidth="1"/>
    <col min="10494" max="10494" width="10.28515625" customWidth="1"/>
    <col min="10496" max="10496" width="12.5703125" customWidth="1"/>
    <col min="10500" max="10500" width="10.7109375" customWidth="1"/>
    <col min="10707" max="10707" width="3.7109375" customWidth="1"/>
    <col min="10708" max="10708" width="27.85546875" customWidth="1"/>
    <col min="10709" max="10709" width="3.7109375" customWidth="1"/>
    <col min="10710" max="10749" width="0" hidden="1" customWidth="1"/>
    <col min="10750" max="10750" width="10.28515625" customWidth="1"/>
    <col min="10752" max="10752" width="12.5703125" customWidth="1"/>
    <col min="10756" max="10756" width="10.7109375" customWidth="1"/>
    <col min="10963" max="10963" width="3.7109375" customWidth="1"/>
    <col min="10964" max="10964" width="27.85546875" customWidth="1"/>
    <col min="10965" max="10965" width="3.7109375" customWidth="1"/>
    <col min="10966" max="11005" width="0" hidden="1" customWidth="1"/>
    <col min="11006" max="11006" width="10.28515625" customWidth="1"/>
    <col min="11008" max="11008" width="12.5703125" customWidth="1"/>
    <col min="11012" max="11012" width="10.7109375" customWidth="1"/>
    <col min="11219" max="11219" width="3.7109375" customWidth="1"/>
    <col min="11220" max="11220" width="27.85546875" customWidth="1"/>
    <col min="11221" max="11221" width="3.7109375" customWidth="1"/>
    <col min="11222" max="11261" width="0" hidden="1" customWidth="1"/>
    <col min="11262" max="11262" width="10.28515625" customWidth="1"/>
    <col min="11264" max="11264" width="12.5703125" customWidth="1"/>
    <col min="11268" max="11268" width="10.7109375" customWidth="1"/>
    <col min="11475" max="11475" width="3.7109375" customWidth="1"/>
    <col min="11476" max="11476" width="27.85546875" customWidth="1"/>
    <col min="11477" max="11477" width="3.7109375" customWidth="1"/>
    <col min="11478" max="11517" width="0" hidden="1" customWidth="1"/>
    <col min="11518" max="11518" width="10.28515625" customWidth="1"/>
    <col min="11520" max="11520" width="12.5703125" customWidth="1"/>
    <col min="11524" max="11524" width="10.7109375" customWidth="1"/>
    <col min="11731" max="11731" width="3.7109375" customWidth="1"/>
    <col min="11732" max="11732" width="27.85546875" customWidth="1"/>
    <col min="11733" max="11733" width="3.7109375" customWidth="1"/>
    <col min="11734" max="11773" width="0" hidden="1" customWidth="1"/>
    <col min="11774" max="11774" width="10.28515625" customWidth="1"/>
    <col min="11776" max="11776" width="12.5703125" customWidth="1"/>
    <col min="11780" max="11780" width="10.7109375" customWidth="1"/>
    <col min="11987" max="11987" width="3.7109375" customWidth="1"/>
    <col min="11988" max="11988" width="27.85546875" customWidth="1"/>
    <col min="11989" max="11989" width="3.7109375" customWidth="1"/>
    <col min="11990" max="12029" width="0" hidden="1" customWidth="1"/>
    <col min="12030" max="12030" width="10.28515625" customWidth="1"/>
    <col min="12032" max="12032" width="12.5703125" customWidth="1"/>
    <col min="12036" max="12036" width="10.7109375" customWidth="1"/>
    <col min="12243" max="12243" width="3.7109375" customWidth="1"/>
    <col min="12244" max="12244" width="27.85546875" customWidth="1"/>
    <col min="12245" max="12245" width="3.7109375" customWidth="1"/>
    <col min="12246" max="12285" width="0" hidden="1" customWidth="1"/>
    <col min="12286" max="12286" width="10.28515625" customWidth="1"/>
    <col min="12288" max="12288" width="12.5703125" customWidth="1"/>
    <col min="12292" max="12292" width="10.7109375" customWidth="1"/>
    <col min="12499" max="12499" width="3.7109375" customWidth="1"/>
    <col min="12500" max="12500" width="27.85546875" customWidth="1"/>
    <col min="12501" max="12501" width="3.7109375" customWidth="1"/>
    <col min="12502" max="12541" width="0" hidden="1" customWidth="1"/>
    <col min="12542" max="12542" width="10.28515625" customWidth="1"/>
    <col min="12544" max="12544" width="12.5703125" customWidth="1"/>
    <col min="12548" max="12548" width="10.7109375" customWidth="1"/>
    <col min="12755" max="12755" width="3.7109375" customWidth="1"/>
    <col min="12756" max="12756" width="27.85546875" customWidth="1"/>
    <col min="12757" max="12757" width="3.7109375" customWidth="1"/>
    <col min="12758" max="12797" width="0" hidden="1" customWidth="1"/>
    <col min="12798" max="12798" width="10.28515625" customWidth="1"/>
    <col min="12800" max="12800" width="12.5703125" customWidth="1"/>
    <col min="12804" max="12804" width="10.7109375" customWidth="1"/>
    <col min="13011" max="13011" width="3.7109375" customWidth="1"/>
    <col min="13012" max="13012" width="27.85546875" customWidth="1"/>
    <col min="13013" max="13013" width="3.7109375" customWidth="1"/>
    <col min="13014" max="13053" width="0" hidden="1" customWidth="1"/>
    <col min="13054" max="13054" width="10.28515625" customWidth="1"/>
    <col min="13056" max="13056" width="12.5703125" customWidth="1"/>
    <col min="13060" max="13060" width="10.7109375" customWidth="1"/>
    <col min="13267" max="13267" width="3.7109375" customWidth="1"/>
    <col min="13268" max="13268" width="27.85546875" customWidth="1"/>
    <col min="13269" max="13269" width="3.7109375" customWidth="1"/>
    <col min="13270" max="13309" width="0" hidden="1" customWidth="1"/>
    <col min="13310" max="13310" width="10.28515625" customWidth="1"/>
    <col min="13312" max="13312" width="12.5703125" customWidth="1"/>
    <col min="13316" max="13316" width="10.7109375" customWidth="1"/>
    <col min="13523" max="13523" width="3.7109375" customWidth="1"/>
    <col min="13524" max="13524" width="27.85546875" customWidth="1"/>
    <col min="13525" max="13525" width="3.7109375" customWidth="1"/>
    <col min="13526" max="13565" width="0" hidden="1" customWidth="1"/>
    <col min="13566" max="13566" width="10.28515625" customWidth="1"/>
    <col min="13568" max="13568" width="12.5703125" customWidth="1"/>
    <col min="13572" max="13572" width="10.7109375" customWidth="1"/>
    <col min="13779" max="13779" width="3.7109375" customWidth="1"/>
    <col min="13780" max="13780" width="27.85546875" customWidth="1"/>
    <col min="13781" max="13781" width="3.7109375" customWidth="1"/>
    <col min="13782" max="13821" width="0" hidden="1" customWidth="1"/>
    <col min="13822" max="13822" width="10.28515625" customWidth="1"/>
    <col min="13824" max="13824" width="12.5703125" customWidth="1"/>
    <col min="13828" max="13828" width="10.7109375" customWidth="1"/>
    <col min="14035" max="14035" width="3.7109375" customWidth="1"/>
    <col min="14036" max="14036" width="27.85546875" customWidth="1"/>
    <col min="14037" max="14037" width="3.7109375" customWidth="1"/>
    <col min="14038" max="14077" width="0" hidden="1" customWidth="1"/>
    <col min="14078" max="14078" width="10.28515625" customWidth="1"/>
    <col min="14080" max="14080" width="12.5703125" customWidth="1"/>
    <col min="14084" max="14084" width="10.7109375" customWidth="1"/>
    <col min="14291" max="14291" width="3.7109375" customWidth="1"/>
    <col min="14292" max="14292" width="27.85546875" customWidth="1"/>
    <col min="14293" max="14293" width="3.7109375" customWidth="1"/>
    <col min="14294" max="14333" width="0" hidden="1" customWidth="1"/>
    <col min="14334" max="14334" width="10.28515625" customWidth="1"/>
    <col min="14336" max="14336" width="12.5703125" customWidth="1"/>
    <col min="14340" max="14340" width="10.7109375" customWidth="1"/>
    <col min="14547" max="14547" width="3.7109375" customWidth="1"/>
    <col min="14548" max="14548" width="27.85546875" customWidth="1"/>
    <col min="14549" max="14549" width="3.7109375" customWidth="1"/>
    <col min="14550" max="14589" width="0" hidden="1" customWidth="1"/>
    <col min="14590" max="14590" width="10.28515625" customWidth="1"/>
    <col min="14592" max="14592" width="12.5703125" customWidth="1"/>
    <col min="14596" max="14596" width="10.7109375" customWidth="1"/>
    <col min="14803" max="14803" width="3.7109375" customWidth="1"/>
    <col min="14804" max="14804" width="27.85546875" customWidth="1"/>
    <col min="14805" max="14805" width="3.7109375" customWidth="1"/>
    <col min="14806" max="14845" width="0" hidden="1" customWidth="1"/>
    <col min="14846" max="14846" width="10.28515625" customWidth="1"/>
    <col min="14848" max="14848" width="12.5703125" customWidth="1"/>
    <col min="14852" max="14852" width="10.7109375" customWidth="1"/>
    <col min="15059" max="15059" width="3.7109375" customWidth="1"/>
    <col min="15060" max="15060" width="27.85546875" customWidth="1"/>
    <col min="15061" max="15061" width="3.7109375" customWidth="1"/>
    <col min="15062" max="15101" width="0" hidden="1" customWidth="1"/>
    <col min="15102" max="15102" width="10.28515625" customWidth="1"/>
    <col min="15104" max="15104" width="12.5703125" customWidth="1"/>
    <col min="15108" max="15108" width="10.7109375" customWidth="1"/>
    <col min="15315" max="15315" width="3.7109375" customWidth="1"/>
    <col min="15316" max="15316" width="27.85546875" customWidth="1"/>
    <col min="15317" max="15317" width="3.7109375" customWidth="1"/>
    <col min="15318" max="15357" width="0" hidden="1" customWidth="1"/>
    <col min="15358" max="15358" width="10.28515625" customWidth="1"/>
    <col min="15360" max="15360" width="12.5703125" customWidth="1"/>
    <col min="15364" max="15364" width="10.7109375" customWidth="1"/>
    <col min="15571" max="15571" width="3.7109375" customWidth="1"/>
    <col min="15572" max="15572" width="27.85546875" customWidth="1"/>
    <col min="15573" max="15573" width="3.7109375" customWidth="1"/>
    <col min="15574" max="15613" width="0" hidden="1" customWidth="1"/>
    <col min="15614" max="15614" width="10.28515625" customWidth="1"/>
    <col min="15616" max="15616" width="12.5703125" customWidth="1"/>
    <col min="15620" max="15620" width="10.7109375" customWidth="1"/>
    <col min="15827" max="15827" width="3.7109375" customWidth="1"/>
    <col min="15828" max="15828" width="27.85546875" customWidth="1"/>
    <col min="15829" max="15829" width="3.7109375" customWidth="1"/>
    <col min="15830" max="15869" width="0" hidden="1" customWidth="1"/>
    <col min="15870" max="15870" width="10.28515625" customWidth="1"/>
    <col min="15872" max="15872" width="12.5703125" customWidth="1"/>
    <col min="15876" max="15876" width="10.7109375" customWidth="1"/>
    <col min="16083" max="16083" width="3.7109375" customWidth="1"/>
    <col min="16084" max="16084" width="27.85546875" customWidth="1"/>
    <col min="16085" max="16085" width="3.7109375" customWidth="1"/>
    <col min="16086" max="16125" width="0" hidden="1" customWidth="1"/>
    <col min="16126" max="16126" width="10.28515625" customWidth="1"/>
    <col min="16128" max="16128" width="12.5703125" customWidth="1"/>
    <col min="16132" max="16132" width="10.7109375" customWidth="1"/>
  </cols>
  <sheetData>
    <row r="1" spans="1:33" ht="20.25" customHeight="1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525"/>
      <c r="AB1" s="525"/>
      <c r="AC1" s="525"/>
      <c r="AD1" s="525"/>
      <c r="AE1" s="525"/>
      <c r="AF1" s="525"/>
    </row>
    <row r="2" spans="1:33" s="9" customFormat="1" ht="41.25" customHeight="1" x14ac:dyDescent="0.25">
      <c r="A2" s="1"/>
      <c r="B2" s="264"/>
      <c r="C2" s="2"/>
      <c r="D2" s="429"/>
      <c r="E2" s="429"/>
      <c r="F2" s="542" t="s">
        <v>294</v>
      </c>
      <c r="G2" s="543"/>
      <c r="H2" s="543"/>
      <c r="I2" s="543"/>
      <c r="J2" s="543"/>
      <c r="K2" s="544"/>
      <c r="L2" s="517" t="s">
        <v>276</v>
      </c>
      <c r="M2" s="553" t="s">
        <v>295</v>
      </c>
      <c r="N2" s="554"/>
      <c r="O2" s="554"/>
      <c r="P2" s="554"/>
      <c r="Q2" s="554"/>
      <c r="R2" s="554"/>
      <c r="S2" s="555"/>
      <c r="T2" s="522" t="s">
        <v>276</v>
      </c>
      <c r="U2" s="534" t="s">
        <v>286</v>
      </c>
      <c r="V2" s="534"/>
      <c r="W2" s="550" t="s">
        <v>121</v>
      </c>
      <c r="X2" s="536" t="s">
        <v>259</v>
      </c>
      <c r="Y2" s="536"/>
      <c r="Z2" s="536"/>
      <c r="AA2" s="537" t="s">
        <v>121</v>
      </c>
      <c r="AB2" s="545" t="s">
        <v>374</v>
      </c>
      <c r="AC2" s="545"/>
      <c r="AD2" s="545"/>
      <c r="AE2" s="528" t="s">
        <v>121</v>
      </c>
      <c r="AF2" s="548" t="s">
        <v>140</v>
      </c>
      <c r="AG2" s="540" t="s">
        <v>264</v>
      </c>
    </row>
    <row r="3" spans="1:33" s="181" customFormat="1" ht="58.5" customHeight="1" x14ac:dyDescent="0.25">
      <c r="A3" s="6"/>
      <c r="B3" s="64" t="s">
        <v>124</v>
      </c>
      <c r="C3" s="8"/>
      <c r="D3" s="52" t="s">
        <v>265</v>
      </c>
      <c r="E3" s="52" t="s">
        <v>263</v>
      </c>
      <c r="F3" s="388"/>
      <c r="G3" s="388" t="s">
        <v>287</v>
      </c>
      <c r="H3" s="403"/>
      <c r="I3" s="386" t="s">
        <v>288</v>
      </c>
      <c r="J3" s="388" t="s">
        <v>289</v>
      </c>
      <c r="K3" s="388" t="s">
        <v>290</v>
      </c>
      <c r="L3" s="518"/>
      <c r="M3" s="208"/>
      <c r="N3" s="208" t="s">
        <v>291</v>
      </c>
      <c r="O3" s="208" t="s">
        <v>292</v>
      </c>
      <c r="P3" s="353"/>
      <c r="Q3" s="208" t="s">
        <v>270</v>
      </c>
      <c r="R3" s="208" t="s">
        <v>290</v>
      </c>
      <c r="S3" s="208"/>
      <c r="T3" s="523"/>
      <c r="U3" s="209" t="s">
        <v>269</v>
      </c>
      <c r="V3" s="200" t="s">
        <v>270</v>
      </c>
      <c r="W3" s="551"/>
      <c r="X3" s="356" t="s">
        <v>253</v>
      </c>
      <c r="Y3" s="357" t="s">
        <v>150</v>
      </c>
      <c r="Z3" s="363" t="s">
        <v>142</v>
      </c>
      <c r="AA3" s="538"/>
      <c r="AB3" s="211" t="s">
        <v>368</v>
      </c>
      <c r="AC3" s="211" t="s">
        <v>153</v>
      </c>
      <c r="AD3" s="214" t="s">
        <v>144</v>
      </c>
      <c r="AE3" s="546"/>
      <c r="AF3" s="549"/>
      <c r="AG3" s="541"/>
    </row>
    <row r="4" spans="1:33" ht="18" customHeight="1" x14ac:dyDescent="0.25">
      <c r="A4" s="6"/>
      <c r="B4" s="265" t="s">
        <v>4</v>
      </c>
      <c r="C4" s="8"/>
      <c r="D4" s="8"/>
      <c r="E4" s="8"/>
      <c r="F4" s="347"/>
      <c r="G4" s="347" t="s">
        <v>148</v>
      </c>
      <c r="H4" s="347"/>
      <c r="I4" s="347" t="s">
        <v>148</v>
      </c>
      <c r="J4" s="347" t="s">
        <v>148</v>
      </c>
      <c r="K4" s="347" t="s">
        <v>148</v>
      </c>
      <c r="L4" s="519"/>
      <c r="M4" s="351"/>
      <c r="N4" s="351" t="s">
        <v>220</v>
      </c>
      <c r="O4" s="153" t="s">
        <v>220</v>
      </c>
      <c r="P4" s="351"/>
      <c r="Q4" s="351" t="s">
        <v>220</v>
      </c>
      <c r="R4" s="351" t="s">
        <v>220</v>
      </c>
      <c r="S4" s="351"/>
      <c r="T4" s="524"/>
      <c r="U4" s="201" t="s">
        <v>220</v>
      </c>
      <c r="V4" s="204" t="s">
        <v>220</v>
      </c>
      <c r="W4" s="552"/>
      <c r="X4" s="358" t="s">
        <v>220</v>
      </c>
      <c r="Y4" s="367" t="s">
        <v>220</v>
      </c>
      <c r="Z4" s="359" t="s">
        <v>220</v>
      </c>
      <c r="AA4" s="539"/>
      <c r="AB4" s="154" t="s">
        <v>220</v>
      </c>
      <c r="AC4" s="154" t="s">
        <v>220</v>
      </c>
      <c r="AD4" s="154" t="s">
        <v>220</v>
      </c>
      <c r="AE4" s="547"/>
      <c r="AF4" s="549"/>
      <c r="AG4" s="44"/>
    </row>
    <row r="5" spans="1:33" ht="18" customHeight="1" x14ac:dyDescent="0.25">
      <c r="A5" s="10"/>
      <c r="B5" s="266" t="s">
        <v>5</v>
      </c>
      <c r="C5" s="11"/>
      <c r="D5" s="11"/>
      <c r="E5" s="11"/>
      <c r="F5" s="389"/>
      <c r="G5" s="389" t="s">
        <v>162</v>
      </c>
      <c r="H5" s="389"/>
      <c r="I5" s="389" t="s">
        <v>112</v>
      </c>
      <c r="J5" s="389" t="s">
        <v>152</v>
      </c>
      <c r="K5" s="389" t="s">
        <v>236</v>
      </c>
      <c r="L5" s="402" t="s">
        <v>293</v>
      </c>
      <c r="M5" s="382"/>
      <c r="N5" s="382" t="s">
        <v>162</v>
      </c>
      <c r="O5" s="383" t="s">
        <v>6</v>
      </c>
      <c r="P5" s="382"/>
      <c r="Q5" s="382" t="s">
        <v>152</v>
      </c>
      <c r="R5" s="382" t="s">
        <v>222</v>
      </c>
      <c r="S5" s="352"/>
      <c r="T5" s="191" t="s">
        <v>293</v>
      </c>
      <c r="U5" s="216" t="s">
        <v>147</v>
      </c>
      <c r="V5" s="202" t="s">
        <v>271</v>
      </c>
      <c r="W5" s="192">
        <v>1</v>
      </c>
      <c r="X5" s="361" t="s">
        <v>112</v>
      </c>
      <c r="Y5" s="360" t="s">
        <v>152</v>
      </c>
      <c r="Z5" s="361" t="s">
        <v>9</v>
      </c>
      <c r="AA5" s="192">
        <v>0</v>
      </c>
      <c r="AB5" s="155" t="s">
        <v>252</v>
      </c>
      <c r="AC5" s="155" t="s">
        <v>6</v>
      </c>
      <c r="AD5" s="155" t="s">
        <v>9</v>
      </c>
      <c r="AE5" s="191" t="s">
        <v>293</v>
      </c>
      <c r="AF5" s="174">
        <f>L5+T5+W5+AE5</f>
        <v>4</v>
      </c>
      <c r="AG5" s="44"/>
    </row>
    <row r="6" spans="1:33" ht="15" customHeight="1" x14ac:dyDescent="0.25">
      <c r="A6" s="6"/>
      <c r="B6" s="64" t="s">
        <v>177</v>
      </c>
      <c r="C6" s="52"/>
      <c r="D6" s="52"/>
      <c r="E6" s="52"/>
      <c r="F6" s="145"/>
      <c r="G6" s="146"/>
      <c r="H6" s="146"/>
      <c r="I6" s="13"/>
      <c r="J6" s="33"/>
      <c r="K6" s="147"/>
      <c r="L6" s="147"/>
      <c r="M6" s="145"/>
      <c r="N6" s="146"/>
      <c r="O6" s="146"/>
      <c r="P6" s="13"/>
      <c r="Q6" s="33"/>
      <c r="R6" s="147"/>
      <c r="S6" s="147"/>
      <c r="T6" s="147"/>
      <c r="U6" s="33"/>
      <c r="V6" s="33"/>
      <c r="W6" s="33"/>
      <c r="X6" s="33"/>
      <c r="Y6" s="33"/>
      <c r="Z6" s="33"/>
      <c r="AA6" s="33"/>
      <c r="AB6" s="33"/>
      <c r="AC6" s="33"/>
      <c r="AD6" s="33"/>
      <c r="AE6" s="147"/>
      <c r="AF6" s="172"/>
      <c r="AG6" s="428"/>
    </row>
    <row r="7" spans="1:33" x14ac:dyDescent="0.25">
      <c r="A7" s="15">
        <v>1</v>
      </c>
      <c r="B7" s="16" t="s">
        <v>11</v>
      </c>
      <c r="C7" s="17" t="s">
        <v>12</v>
      </c>
      <c r="D7" s="52">
        <f>'Пн День 1 Нед 1'!AB7</f>
        <v>0</v>
      </c>
      <c r="E7" s="20"/>
      <c r="F7" s="38"/>
      <c r="G7" s="144"/>
      <c r="H7" s="144"/>
      <c r="I7" s="489"/>
      <c r="J7" s="36"/>
      <c r="K7" s="38"/>
      <c r="L7" s="490">
        <f>(G7+I7+J7+K7)*$L$5</f>
        <v>0</v>
      </c>
      <c r="M7" s="38"/>
      <c r="N7" s="144"/>
      <c r="O7" s="144"/>
      <c r="P7" s="144"/>
      <c r="Q7" s="36"/>
      <c r="R7" s="38"/>
      <c r="S7" s="38"/>
      <c r="T7" s="490">
        <f>(N7+O7+Q7+R7)*$T$5</f>
        <v>0</v>
      </c>
      <c r="U7" s="38"/>
      <c r="V7" s="36"/>
      <c r="W7" s="203">
        <f>(U7+V7)*$W$5</f>
        <v>0</v>
      </c>
      <c r="X7" s="38"/>
      <c r="Y7" s="38"/>
      <c r="Z7" s="38"/>
      <c r="AA7" s="362">
        <f>(X7+Y7+Z7)*$AA$5</f>
        <v>0</v>
      </c>
      <c r="AB7" s="38"/>
      <c r="AC7" s="38"/>
      <c r="AD7" s="38"/>
      <c r="AE7" s="170">
        <f>(AB7+AC7+AD7)*$AE$5</f>
        <v>0</v>
      </c>
      <c r="AF7" s="173">
        <f t="shared" ref="AF7:AF38" si="0">L7+T7+W7+AE7</f>
        <v>0</v>
      </c>
      <c r="AG7" s="428">
        <f t="shared" ref="AG7:AG38" si="1">(D7+E7)-AF7</f>
        <v>0</v>
      </c>
    </row>
    <row r="8" spans="1:33" x14ac:dyDescent="0.25">
      <c r="A8" s="15">
        <v>2</v>
      </c>
      <c r="B8" s="19" t="s">
        <v>13</v>
      </c>
      <c r="C8" s="20" t="s">
        <v>12</v>
      </c>
      <c r="D8" s="52">
        <f>'Пн День 1 Нед 1'!AB8</f>
        <v>0</v>
      </c>
      <c r="E8" s="20"/>
      <c r="F8" s="38"/>
      <c r="G8" s="144"/>
      <c r="H8" s="144"/>
      <c r="I8" s="489"/>
      <c r="J8" s="35"/>
      <c r="K8" s="404">
        <v>0.03</v>
      </c>
      <c r="L8" s="490">
        <f t="shared" ref="L8:L71" si="2">(G8+I8+J8+K8)*$L$5</f>
        <v>0.03</v>
      </c>
      <c r="M8" s="38"/>
      <c r="N8" s="144"/>
      <c r="O8" s="144"/>
      <c r="P8" s="144"/>
      <c r="Q8" s="35"/>
      <c r="R8" s="404">
        <v>0.02</v>
      </c>
      <c r="S8" s="38"/>
      <c r="T8" s="490">
        <f t="shared" ref="T8:T71" si="3">(N8+O8+Q8+R8)*$T$5</f>
        <v>0.02</v>
      </c>
      <c r="U8" s="38"/>
      <c r="V8" s="35"/>
      <c r="W8" s="203">
        <f t="shared" ref="W8:W71" si="4">(U8+V8)*$W$5</f>
        <v>0</v>
      </c>
      <c r="X8" s="38"/>
      <c r="Y8" s="38"/>
      <c r="Z8" s="38"/>
      <c r="AA8" s="362">
        <f t="shared" ref="AA8:AA71" si="5">(X8+Y8+Z8)*$AA$5</f>
        <v>0</v>
      </c>
      <c r="AB8" s="194"/>
      <c r="AC8" s="162"/>
      <c r="AD8" s="38"/>
      <c r="AE8" s="170">
        <f t="shared" ref="AE8:AE71" si="6">(AB8+AC8+AD8)*$AE$5</f>
        <v>0</v>
      </c>
      <c r="AF8" s="173">
        <f t="shared" si="0"/>
        <v>0.05</v>
      </c>
      <c r="AG8" s="428">
        <f t="shared" si="1"/>
        <v>-0.05</v>
      </c>
    </row>
    <row r="9" spans="1:33" x14ac:dyDescent="0.25">
      <c r="A9" s="15">
        <v>3</v>
      </c>
      <c r="B9" s="78" t="s">
        <v>142</v>
      </c>
      <c r="C9" s="17" t="s">
        <v>12</v>
      </c>
      <c r="D9" s="52">
        <f>'Пн День 1 Нед 1'!AB9</f>
        <v>-8.4999999999999992E-2</v>
      </c>
      <c r="E9" s="20"/>
      <c r="F9" s="38"/>
      <c r="G9" s="144"/>
      <c r="H9" s="144"/>
      <c r="I9" s="489"/>
      <c r="J9" s="35"/>
      <c r="K9" s="483">
        <v>0.03</v>
      </c>
      <c r="L9" s="490">
        <f t="shared" si="2"/>
        <v>0.03</v>
      </c>
      <c r="M9" s="38"/>
      <c r="N9" s="144"/>
      <c r="O9" s="144"/>
      <c r="P9" s="144"/>
      <c r="Q9" s="35"/>
      <c r="R9" s="203">
        <v>0.03</v>
      </c>
      <c r="S9" s="38"/>
      <c r="T9" s="490">
        <f t="shared" si="3"/>
        <v>0.03</v>
      </c>
      <c r="U9" s="38"/>
      <c r="V9" s="35"/>
      <c r="W9" s="203">
        <f t="shared" si="4"/>
        <v>0</v>
      </c>
      <c r="X9" s="38"/>
      <c r="Y9" s="38"/>
      <c r="Z9" s="169">
        <v>0.03</v>
      </c>
      <c r="AA9" s="362">
        <f t="shared" si="5"/>
        <v>0</v>
      </c>
      <c r="AB9" s="194"/>
      <c r="AC9" s="162"/>
      <c r="AD9" s="170">
        <v>0.03</v>
      </c>
      <c r="AE9" s="170">
        <f t="shared" si="6"/>
        <v>0.03</v>
      </c>
      <c r="AF9" s="173">
        <f t="shared" si="0"/>
        <v>0.09</v>
      </c>
      <c r="AG9" s="428">
        <f t="shared" si="1"/>
        <v>-0.17499999999999999</v>
      </c>
    </row>
    <row r="10" spans="1:33" x14ac:dyDescent="0.25">
      <c r="A10" s="15">
        <v>4</v>
      </c>
      <c r="B10" s="78" t="s">
        <v>166</v>
      </c>
      <c r="C10" s="23" t="s">
        <v>82</v>
      </c>
      <c r="D10" s="52">
        <f>'Пн День 1 Нед 1'!AB10</f>
        <v>0</v>
      </c>
      <c r="E10" s="31"/>
      <c r="F10" s="38"/>
      <c r="G10" s="144"/>
      <c r="H10" s="144"/>
      <c r="I10" s="489"/>
      <c r="J10" s="35"/>
      <c r="K10" s="38"/>
      <c r="L10" s="490">
        <f t="shared" si="2"/>
        <v>0</v>
      </c>
      <c r="M10" s="38"/>
      <c r="N10" s="144"/>
      <c r="O10" s="144"/>
      <c r="P10" s="144"/>
      <c r="Q10" s="35"/>
      <c r="R10" s="38"/>
      <c r="S10" s="38"/>
      <c r="T10" s="490">
        <f t="shared" si="3"/>
        <v>0</v>
      </c>
      <c r="U10" s="38"/>
      <c r="V10" s="35"/>
      <c r="W10" s="203">
        <f t="shared" si="4"/>
        <v>0</v>
      </c>
      <c r="X10" s="38"/>
      <c r="Y10" s="38"/>
      <c r="Z10" s="38"/>
      <c r="AA10" s="362">
        <f t="shared" si="5"/>
        <v>0</v>
      </c>
      <c r="AB10" s="194"/>
      <c r="AC10" s="162"/>
      <c r="AD10" s="38"/>
      <c r="AE10" s="170">
        <f t="shared" si="6"/>
        <v>0</v>
      </c>
      <c r="AF10" s="173">
        <f t="shared" si="0"/>
        <v>0</v>
      </c>
      <c r="AG10" s="428">
        <f t="shared" si="1"/>
        <v>0</v>
      </c>
    </row>
    <row r="11" spans="1:33" ht="15" customHeight="1" x14ac:dyDescent="0.25">
      <c r="A11" s="6"/>
      <c r="B11" s="64" t="s">
        <v>167</v>
      </c>
      <c r="C11" s="7"/>
      <c r="D11" s="52">
        <f>'Пн День 1 Нед 1'!AB11</f>
        <v>0</v>
      </c>
      <c r="E11" s="7"/>
      <c r="F11" s="38"/>
      <c r="G11" s="144"/>
      <c r="H11" s="144"/>
      <c r="I11" s="489"/>
      <c r="J11" s="35"/>
      <c r="K11" s="38"/>
      <c r="L11" s="490">
        <f t="shared" si="2"/>
        <v>0</v>
      </c>
      <c r="M11" s="38"/>
      <c r="N11" s="144"/>
      <c r="O11" s="144"/>
      <c r="P11" s="144"/>
      <c r="Q11" s="35"/>
      <c r="R11" s="38"/>
      <c r="S11" s="38"/>
      <c r="T11" s="490">
        <f t="shared" si="3"/>
        <v>0</v>
      </c>
      <c r="U11" s="38"/>
      <c r="V11" s="35"/>
      <c r="W11" s="203">
        <f t="shared" si="4"/>
        <v>0</v>
      </c>
      <c r="X11" s="38"/>
      <c r="Y11" s="38"/>
      <c r="Z11" s="38"/>
      <c r="AA11" s="362">
        <f t="shared" si="5"/>
        <v>0</v>
      </c>
      <c r="AB11" s="194"/>
      <c r="AC11" s="162"/>
      <c r="AD11" s="38"/>
      <c r="AE11" s="170">
        <f t="shared" si="6"/>
        <v>0</v>
      </c>
      <c r="AF11" s="173">
        <f t="shared" si="0"/>
        <v>0</v>
      </c>
      <c r="AG11" s="428">
        <f t="shared" si="1"/>
        <v>0</v>
      </c>
    </row>
    <row r="12" spans="1:33" ht="15" customHeight="1" x14ac:dyDescent="0.25">
      <c r="A12" s="15">
        <v>5</v>
      </c>
      <c r="B12" s="16" t="s">
        <v>44</v>
      </c>
      <c r="C12" s="17" t="s">
        <v>12</v>
      </c>
      <c r="D12" s="52">
        <f>'Пн День 1 Нед 1'!AB12</f>
        <v>-0.155</v>
      </c>
      <c r="E12" s="20"/>
      <c r="F12" s="38"/>
      <c r="G12" s="144"/>
      <c r="H12" s="144"/>
      <c r="I12" s="489"/>
      <c r="J12" s="36"/>
      <c r="K12" s="38"/>
      <c r="L12" s="490">
        <f t="shared" si="2"/>
        <v>0</v>
      </c>
      <c r="M12" s="38"/>
      <c r="N12" s="144"/>
      <c r="O12" s="144"/>
      <c r="P12" s="405"/>
      <c r="Q12" s="36"/>
      <c r="R12" s="38"/>
      <c r="S12" s="38"/>
      <c r="T12" s="490">
        <f t="shared" si="3"/>
        <v>0</v>
      </c>
      <c r="U12" s="38"/>
      <c r="V12" s="36"/>
      <c r="W12" s="203">
        <f t="shared" si="4"/>
        <v>0</v>
      </c>
      <c r="X12" s="38">
        <v>7.4999999999999997E-2</v>
      </c>
      <c r="Y12" s="38"/>
      <c r="Z12" s="38"/>
      <c r="AA12" s="362">
        <f t="shared" si="5"/>
        <v>0</v>
      </c>
      <c r="AB12" s="194"/>
      <c r="AC12" s="162"/>
      <c r="AD12" s="38"/>
      <c r="AE12" s="170">
        <f t="shared" si="6"/>
        <v>0</v>
      </c>
      <c r="AF12" s="173">
        <f t="shared" si="0"/>
        <v>0</v>
      </c>
      <c r="AG12" s="428">
        <f t="shared" si="1"/>
        <v>-0.155</v>
      </c>
    </row>
    <row r="13" spans="1:33" ht="15" customHeight="1" x14ac:dyDescent="0.25">
      <c r="A13" s="15">
        <v>6</v>
      </c>
      <c r="B13" s="16" t="s">
        <v>49</v>
      </c>
      <c r="C13" s="17" t="s">
        <v>12</v>
      </c>
      <c r="D13" s="52">
        <f>'Пн День 1 Нед 1'!AB13</f>
        <v>0</v>
      </c>
      <c r="E13" s="20"/>
      <c r="F13" s="38"/>
      <c r="G13" s="144"/>
      <c r="H13" s="405"/>
      <c r="I13" s="489"/>
      <c r="J13" s="35"/>
      <c r="K13" s="38"/>
      <c r="L13" s="490">
        <f t="shared" si="2"/>
        <v>0</v>
      </c>
      <c r="M13" s="38"/>
      <c r="N13" s="144"/>
      <c r="O13" s="144"/>
      <c r="P13" s="144"/>
      <c r="Q13" s="35"/>
      <c r="R13" s="38"/>
      <c r="S13" s="38"/>
      <c r="T13" s="490">
        <f t="shared" si="3"/>
        <v>0</v>
      </c>
      <c r="U13" s="38"/>
      <c r="V13" s="35"/>
      <c r="W13" s="203">
        <f t="shared" si="4"/>
        <v>0</v>
      </c>
      <c r="X13" s="38"/>
      <c r="Y13" s="38"/>
      <c r="Z13" s="38"/>
      <c r="AA13" s="362">
        <f t="shared" si="5"/>
        <v>0</v>
      </c>
      <c r="AB13" s="194"/>
      <c r="AC13" s="162"/>
      <c r="AD13" s="38"/>
      <c r="AE13" s="170">
        <f t="shared" si="6"/>
        <v>0</v>
      </c>
      <c r="AF13" s="173">
        <f t="shared" si="0"/>
        <v>0</v>
      </c>
      <c r="AG13" s="428">
        <f t="shared" si="1"/>
        <v>0</v>
      </c>
    </row>
    <row r="14" spans="1:33" x14ac:dyDescent="0.25">
      <c r="A14" s="15">
        <v>7</v>
      </c>
      <c r="B14" s="16" t="s">
        <v>50</v>
      </c>
      <c r="C14" s="17" t="s">
        <v>12</v>
      </c>
      <c r="D14" s="52">
        <f>'Пн День 1 Нед 1'!AB14</f>
        <v>-5.0000000000000001E-3</v>
      </c>
      <c r="E14" s="20"/>
      <c r="F14" s="38"/>
      <c r="G14" s="405">
        <v>0.01</v>
      </c>
      <c r="H14" s="405"/>
      <c r="I14" s="489"/>
      <c r="J14" s="35"/>
      <c r="K14" s="38"/>
      <c r="L14" s="490">
        <f t="shared" si="2"/>
        <v>0.01</v>
      </c>
      <c r="M14" s="38"/>
      <c r="N14" s="405">
        <v>0.01</v>
      </c>
      <c r="O14" s="144"/>
      <c r="P14" s="144"/>
      <c r="Q14" s="35"/>
      <c r="R14" s="38"/>
      <c r="S14" s="38"/>
      <c r="T14" s="490">
        <f t="shared" si="3"/>
        <v>0.01</v>
      </c>
      <c r="U14" s="38"/>
      <c r="V14" s="35"/>
      <c r="W14" s="203">
        <f t="shared" si="4"/>
        <v>0</v>
      </c>
      <c r="X14" s="38"/>
      <c r="Y14" s="38"/>
      <c r="Z14" s="38"/>
      <c r="AA14" s="362">
        <f t="shared" si="5"/>
        <v>0</v>
      </c>
      <c r="AB14" s="194"/>
      <c r="AC14" s="162"/>
      <c r="AD14" s="38"/>
      <c r="AE14" s="170">
        <f t="shared" si="6"/>
        <v>0</v>
      </c>
      <c r="AF14" s="173">
        <f t="shared" si="0"/>
        <v>0.02</v>
      </c>
      <c r="AG14" s="428">
        <f t="shared" si="1"/>
        <v>-2.5000000000000001E-2</v>
      </c>
    </row>
    <row r="15" spans="1:33" ht="15" customHeight="1" x14ac:dyDescent="0.25">
      <c r="A15" s="15">
        <v>8</v>
      </c>
      <c r="B15" s="16" t="s">
        <v>48</v>
      </c>
      <c r="C15" s="17" t="s">
        <v>12</v>
      </c>
      <c r="D15" s="52">
        <f>'Пн День 1 Нед 1'!AB15</f>
        <v>0</v>
      </c>
      <c r="E15" s="20"/>
      <c r="F15" s="38"/>
      <c r="G15" s="144"/>
      <c r="H15" s="144"/>
      <c r="I15" s="489"/>
      <c r="J15" s="35"/>
      <c r="K15" s="38"/>
      <c r="L15" s="490">
        <f t="shared" si="2"/>
        <v>0</v>
      </c>
      <c r="M15" s="38"/>
      <c r="N15" s="144"/>
      <c r="O15" s="144"/>
      <c r="P15" s="144"/>
      <c r="Q15" s="35"/>
      <c r="R15" s="38"/>
      <c r="S15" s="38"/>
      <c r="T15" s="490">
        <f t="shared" si="3"/>
        <v>0</v>
      </c>
      <c r="U15" s="38"/>
      <c r="V15" s="35"/>
      <c r="W15" s="203">
        <f t="shared" si="4"/>
        <v>0</v>
      </c>
      <c r="X15" s="38"/>
      <c r="Y15" s="38"/>
      <c r="Z15" s="38"/>
      <c r="AA15" s="362">
        <f t="shared" si="5"/>
        <v>0</v>
      </c>
      <c r="AB15" s="194"/>
      <c r="AC15" s="162"/>
      <c r="AD15" s="38"/>
      <c r="AE15" s="170">
        <f t="shared" si="6"/>
        <v>0</v>
      </c>
      <c r="AF15" s="173">
        <f t="shared" si="0"/>
        <v>0</v>
      </c>
      <c r="AG15" s="428">
        <f t="shared" si="1"/>
        <v>0</v>
      </c>
    </row>
    <row r="16" spans="1:33" ht="15" customHeight="1" x14ac:dyDescent="0.25">
      <c r="A16" s="15">
        <v>9</v>
      </c>
      <c r="B16" s="16" t="s">
        <v>46</v>
      </c>
      <c r="C16" s="17" t="s">
        <v>12</v>
      </c>
      <c r="D16" s="52">
        <f>'Пн День 1 Нед 1'!AB16</f>
        <v>0</v>
      </c>
      <c r="E16" s="20"/>
      <c r="F16" s="38"/>
      <c r="G16" s="144"/>
      <c r="H16" s="144"/>
      <c r="I16" s="489"/>
      <c r="J16" s="35"/>
      <c r="K16" s="38"/>
      <c r="L16" s="490">
        <f t="shared" si="2"/>
        <v>0</v>
      </c>
      <c r="M16" s="38"/>
      <c r="N16" s="144"/>
      <c r="O16" s="144"/>
      <c r="P16" s="144"/>
      <c r="Q16" s="35"/>
      <c r="R16" s="38"/>
      <c r="S16" s="38"/>
      <c r="T16" s="490">
        <f t="shared" si="3"/>
        <v>0</v>
      </c>
      <c r="U16" s="38"/>
      <c r="V16" s="35"/>
      <c r="W16" s="203">
        <f t="shared" si="4"/>
        <v>0</v>
      </c>
      <c r="X16" s="38"/>
      <c r="Y16" s="38"/>
      <c r="Z16" s="38"/>
      <c r="AA16" s="362">
        <f t="shared" si="5"/>
        <v>0</v>
      </c>
      <c r="AB16" s="194"/>
      <c r="AC16" s="162"/>
      <c r="AD16" s="38"/>
      <c r="AE16" s="170">
        <f t="shared" si="6"/>
        <v>0</v>
      </c>
      <c r="AF16" s="173">
        <f t="shared" si="0"/>
        <v>0</v>
      </c>
      <c r="AG16" s="428">
        <f t="shared" si="1"/>
        <v>0</v>
      </c>
    </row>
    <row r="17" spans="1:33" ht="15" customHeight="1" x14ac:dyDescent="0.25">
      <c r="A17" s="15">
        <v>10</v>
      </c>
      <c r="B17" s="16" t="s">
        <v>99</v>
      </c>
      <c r="C17" s="17" t="s">
        <v>12</v>
      </c>
      <c r="D17" s="52">
        <f>'Пн День 1 Нед 1'!AB17</f>
        <v>0</v>
      </c>
      <c r="E17" s="20"/>
      <c r="F17" s="38"/>
      <c r="G17" s="144"/>
      <c r="H17" s="144"/>
      <c r="I17" s="489"/>
      <c r="J17" s="35"/>
      <c r="K17" s="38"/>
      <c r="L17" s="490">
        <f t="shared" si="2"/>
        <v>0</v>
      </c>
      <c r="M17" s="38"/>
      <c r="N17" s="144"/>
      <c r="O17" s="144"/>
      <c r="P17" s="144"/>
      <c r="Q17" s="35"/>
      <c r="R17" s="38"/>
      <c r="S17" s="38"/>
      <c r="T17" s="490">
        <f t="shared" si="3"/>
        <v>0</v>
      </c>
      <c r="U17" s="38"/>
      <c r="V17" s="35"/>
      <c r="W17" s="203">
        <f t="shared" si="4"/>
        <v>0</v>
      </c>
      <c r="X17" s="38"/>
      <c r="Y17" s="38"/>
      <c r="Z17" s="38"/>
      <c r="AA17" s="362">
        <f t="shared" si="5"/>
        <v>0</v>
      </c>
      <c r="AB17" s="194"/>
      <c r="AC17" s="162"/>
      <c r="AD17" s="38"/>
      <c r="AE17" s="170">
        <f t="shared" si="6"/>
        <v>0</v>
      </c>
      <c r="AF17" s="173">
        <f t="shared" si="0"/>
        <v>0</v>
      </c>
      <c r="AG17" s="428">
        <f t="shared" si="1"/>
        <v>0</v>
      </c>
    </row>
    <row r="18" spans="1:33" ht="15" customHeight="1" x14ac:dyDescent="0.25">
      <c r="A18" s="15">
        <v>11</v>
      </c>
      <c r="B18" s="16" t="s">
        <v>47</v>
      </c>
      <c r="C18" s="17" t="s">
        <v>12</v>
      </c>
      <c r="D18" s="52">
        <f>'Пн День 1 Нед 1'!AB18</f>
        <v>0</v>
      </c>
      <c r="E18" s="20"/>
      <c r="F18" s="38"/>
      <c r="G18" s="144"/>
      <c r="H18" s="144"/>
      <c r="I18" s="489"/>
      <c r="J18" s="35"/>
      <c r="K18" s="38"/>
      <c r="L18" s="490">
        <f t="shared" si="2"/>
        <v>0</v>
      </c>
      <c r="M18" s="38"/>
      <c r="N18" s="144"/>
      <c r="O18" s="144"/>
      <c r="P18" s="144"/>
      <c r="Q18" s="35"/>
      <c r="R18" s="38"/>
      <c r="S18" s="38"/>
      <c r="T18" s="490">
        <f t="shared" si="3"/>
        <v>0</v>
      </c>
      <c r="U18" s="38"/>
      <c r="V18" s="35"/>
      <c r="W18" s="203">
        <f t="shared" si="4"/>
        <v>0</v>
      </c>
      <c r="X18" s="38"/>
      <c r="Y18" s="38"/>
      <c r="Z18" s="38"/>
      <c r="AA18" s="362">
        <f t="shared" si="5"/>
        <v>0</v>
      </c>
      <c r="AB18" s="194"/>
      <c r="AC18" s="162"/>
      <c r="AD18" s="38"/>
      <c r="AE18" s="170">
        <f t="shared" si="6"/>
        <v>0</v>
      </c>
      <c r="AF18" s="173">
        <f t="shared" si="0"/>
        <v>0</v>
      </c>
      <c r="AG18" s="428">
        <f t="shared" si="1"/>
        <v>0</v>
      </c>
    </row>
    <row r="19" spans="1:33" ht="15" customHeight="1" x14ac:dyDescent="0.25">
      <c r="A19" s="15">
        <v>12</v>
      </c>
      <c r="B19" s="54" t="s">
        <v>155</v>
      </c>
      <c r="C19" s="17" t="s">
        <v>82</v>
      </c>
      <c r="D19" s="52">
        <f>'Пн День 1 Нед 1'!AB19</f>
        <v>0</v>
      </c>
      <c r="E19" s="20"/>
      <c r="F19" s="38"/>
      <c r="G19" s="144"/>
      <c r="H19" s="144"/>
      <c r="I19" s="489"/>
      <c r="J19" s="35"/>
      <c r="K19" s="38"/>
      <c r="L19" s="490">
        <f t="shared" si="2"/>
        <v>0</v>
      </c>
      <c r="M19" s="38"/>
      <c r="N19" s="144"/>
      <c r="O19" s="144"/>
      <c r="P19" s="144"/>
      <c r="Q19" s="35"/>
      <c r="R19" s="38"/>
      <c r="S19" s="38"/>
      <c r="T19" s="490">
        <f t="shared" si="3"/>
        <v>0</v>
      </c>
      <c r="U19" s="38"/>
      <c r="V19" s="35"/>
      <c r="W19" s="203">
        <f t="shared" si="4"/>
        <v>0</v>
      </c>
      <c r="X19" s="38"/>
      <c r="Y19" s="38"/>
      <c r="Z19" s="38"/>
      <c r="AA19" s="362">
        <f t="shared" si="5"/>
        <v>0</v>
      </c>
      <c r="AB19" s="194"/>
      <c r="AC19" s="162"/>
      <c r="AD19" s="38"/>
      <c r="AE19" s="170">
        <f t="shared" si="6"/>
        <v>0</v>
      </c>
      <c r="AF19" s="173">
        <f t="shared" si="0"/>
        <v>0</v>
      </c>
      <c r="AG19" s="428">
        <f t="shared" si="1"/>
        <v>0</v>
      </c>
    </row>
    <row r="20" spans="1:33" ht="15" customHeight="1" x14ac:dyDescent="0.25">
      <c r="A20" s="6"/>
      <c r="B20" s="64" t="s">
        <v>40</v>
      </c>
      <c r="C20" s="52"/>
      <c r="D20" s="52">
        <f>'Пн День 1 Нед 1'!AB20</f>
        <v>0</v>
      </c>
      <c r="E20" s="52"/>
      <c r="F20" s="145"/>
      <c r="G20" s="146"/>
      <c r="H20" s="146"/>
      <c r="I20" s="495"/>
      <c r="J20" s="33"/>
      <c r="K20" s="147"/>
      <c r="L20" s="490">
        <f t="shared" si="2"/>
        <v>0</v>
      </c>
      <c r="M20" s="145"/>
      <c r="N20" s="146"/>
      <c r="O20" s="146"/>
      <c r="P20" s="146"/>
      <c r="Q20" s="33"/>
      <c r="R20" s="147"/>
      <c r="S20" s="147"/>
      <c r="T20" s="490">
        <f t="shared" si="3"/>
        <v>0</v>
      </c>
      <c r="U20" s="147"/>
      <c r="V20" s="33"/>
      <c r="W20" s="203">
        <f t="shared" si="4"/>
        <v>0</v>
      </c>
      <c r="X20" s="147"/>
      <c r="Y20" s="147"/>
      <c r="Z20" s="147"/>
      <c r="AA20" s="362">
        <f t="shared" si="5"/>
        <v>0</v>
      </c>
      <c r="AB20" s="195"/>
      <c r="AC20" s="185"/>
      <c r="AD20" s="147"/>
      <c r="AE20" s="170">
        <f t="shared" si="6"/>
        <v>0</v>
      </c>
      <c r="AF20" s="173">
        <f t="shared" si="0"/>
        <v>0</v>
      </c>
      <c r="AG20" s="428">
        <f t="shared" si="1"/>
        <v>0</v>
      </c>
    </row>
    <row r="21" spans="1:33" x14ac:dyDescent="0.25">
      <c r="A21" s="15">
        <v>13</v>
      </c>
      <c r="B21" s="16" t="s">
        <v>41</v>
      </c>
      <c r="C21" s="17" t="s">
        <v>12</v>
      </c>
      <c r="D21" s="52">
        <f>'Пн День 1 Нед 1'!AB21</f>
        <v>-2.5000000000000001E-3</v>
      </c>
      <c r="E21" s="20"/>
      <c r="F21" s="38"/>
      <c r="G21" s="405">
        <v>5.0000000000000001E-3</v>
      </c>
      <c r="H21" s="405"/>
      <c r="I21" s="489"/>
      <c r="J21" s="35"/>
      <c r="K21" s="38"/>
      <c r="L21" s="490">
        <f t="shared" si="2"/>
        <v>5.0000000000000001E-3</v>
      </c>
      <c r="M21" s="38"/>
      <c r="N21" s="405">
        <v>5.0000000000000001E-3</v>
      </c>
      <c r="O21" s="144"/>
      <c r="P21" s="144"/>
      <c r="Q21" s="35"/>
      <c r="R21" s="38"/>
      <c r="S21" s="38"/>
      <c r="T21" s="490">
        <f t="shared" si="3"/>
        <v>5.0000000000000001E-3</v>
      </c>
      <c r="U21" s="38"/>
      <c r="V21" s="35"/>
      <c r="W21" s="203">
        <f t="shared" si="4"/>
        <v>0</v>
      </c>
      <c r="X21" s="38"/>
      <c r="Y21" s="38"/>
      <c r="Z21" s="38"/>
      <c r="AA21" s="362">
        <f t="shared" si="5"/>
        <v>0</v>
      </c>
      <c r="AB21" s="222">
        <v>5.0000000000000001E-3</v>
      </c>
      <c r="AC21" s="162"/>
      <c r="AD21" s="38"/>
      <c r="AE21" s="170">
        <f t="shared" si="6"/>
        <v>5.0000000000000001E-3</v>
      </c>
      <c r="AF21" s="173">
        <f t="shared" si="0"/>
        <v>1.4999999999999999E-2</v>
      </c>
      <c r="AG21" s="428">
        <f t="shared" si="1"/>
        <v>-1.7499999999999998E-2</v>
      </c>
    </row>
    <row r="22" spans="1:33" x14ac:dyDescent="0.25">
      <c r="A22" s="15">
        <v>14</v>
      </c>
      <c r="B22" s="16" t="s">
        <v>42</v>
      </c>
      <c r="C22" s="17" t="s">
        <v>12</v>
      </c>
      <c r="D22" s="52">
        <f>'Пн День 1 Нед 1'!AB22</f>
        <v>-8.0000000000000002E-3</v>
      </c>
      <c r="E22" s="20"/>
      <c r="F22" s="38"/>
      <c r="G22" s="144"/>
      <c r="H22" s="144"/>
      <c r="I22" s="489"/>
      <c r="J22" s="36"/>
      <c r="K22" s="38"/>
      <c r="L22" s="490">
        <f t="shared" si="2"/>
        <v>0</v>
      </c>
      <c r="M22" s="38"/>
      <c r="N22" s="144"/>
      <c r="O22" s="38"/>
      <c r="P22" s="405"/>
      <c r="Q22" s="36"/>
      <c r="R22" s="38"/>
      <c r="S22" s="38"/>
      <c r="T22" s="490">
        <f t="shared" si="3"/>
        <v>0</v>
      </c>
      <c r="U22" s="38"/>
      <c r="V22" s="36"/>
      <c r="W22" s="203">
        <f t="shared" si="4"/>
        <v>0</v>
      </c>
      <c r="X22" s="169">
        <v>3.0000000000000001E-3</v>
      </c>
      <c r="Y22" s="38"/>
      <c r="Z22" s="38"/>
      <c r="AA22" s="362">
        <f t="shared" si="5"/>
        <v>0</v>
      </c>
      <c r="AB22" s="194"/>
      <c r="AC22" s="162"/>
      <c r="AD22" s="38"/>
      <c r="AE22" s="170">
        <f t="shared" si="6"/>
        <v>0</v>
      </c>
      <c r="AF22" s="173">
        <f t="shared" si="0"/>
        <v>0</v>
      </c>
      <c r="AG22" s="428">
        <f t="shared" si="1"/>
        <v>-8.0000000000000002E-3</v>
      </c>
    </row>
    <row r="23" spans="1:33" ht="15" customHeight="1" x14ac:dyDescent="0.25">
      <c r="A23" s="15">
        <v>15</v>
      </c>
      <c r="B23" s="16" t="s">
        <v>43</v>
      </c>
      <c r="C23" s="17" t="s">
        <v>12</v>
      </c>
      <c r="D23" s="52">
        <f>'Пн День 1 Нед 1'!AB23</f>
        <v>0</v>
      </c>
      <c r="E23" s="20"/>
      <c r="F23" s="38"/>
      <c r="G23" s="144"/>
      <c r="H23" s="144"/>
      <c r="I23" s="489"/>
      <c r="J23" s="35"/>
      <c r="K23" s="38"/>
      <c r="L23" s="490">
        <f t="shared" si="2"/>
        <v>0</v>
      </c>
      <c r="M23" s="38"/>
      <c r="N23" s="144"/>
      <c r="O23" s="38"/>
      <c r="P23" s="144"/>
      <c r="Q23" s="35"/>
      <c r="R23" s="38"/>
      <c r="S23" s="38"/>
      <c r="T23" s="490">
        <f t="shared" si="3"/>
        <v>0</v>
      </c>
      <c r="U23" s="38"/>
      <c r="V23" s="35"/>
      <c r="W23" s="203">
        <f t="shared" si="4"/>
        <v>0</v>
      </c>
      <c r="X23" s="38"/>
      <c r="Y23" s="38"/>
      <c r="Z23" s="38"/>
      <c r="AA23" s="362">
        <f t="shared" si="5"/>
        <v>0</v>
      </c>
      <c r="AB23" s="194"/>
      <c r="AC23" s="162"/>
      <c r="AD23" s="38"/>
      <c r="AE23" s="170">
        <f t="shared" si="6"/>
        <v>0</v>
      </c>
      <c r="AF23" s="173">
        <f t="shared" si="0"/>
        <v>0</v>
      </c>
      <c r="AG23" s="428">
        <f t="shared" si="1"/>
        <v>0</v>
      </c>
    </row>
    <row r="24" spans="1:33" ht="15" customHeight="1" x14ac:dyDescent="0.25">
      <c r="A24" s="6"/>
      <c r="B24" s="64" t="s">
        <v>15</v>
      </c>
      <c r="C24" s="52"/>
      <c r="D24" s="52">
        <f>'Пн День 1 Нед 1'!AB24</f>
        <v>0</v>
      </c>
      <c r="E24" s="52"/>
      <c r="F24" s="145"/>
      <c r="G24" s="146"/>
      <c r="H24" s="146"/>
      <c r="I24" s="495"/>
      <c r="J24" s="33"/>
      <c r="K24" s="147"/>
      <c r="L24" s="490">
        <f t="shared" si="2"/>
        <v>0</v>
      </c>
      <c r="M24" s="145"/>
      <c r="N24" s="146"/>
      <c r="O24" s="147"/>
      <c r="P24" s="146"/>
      <c r="Q24" s="33"/>
      <c r="R24" s="147"/>
      <c r="S24" s="147"/>
      <c r="T24" s="490">
        <f t="shared" si="3"/>
        <v>0</v>
      </c>
      <c r="U24" s="147"/>
      <c r="V24" s="33"/>
      <c r="W24" s="203">
        <f t="shared" si="4"/>
        <v>0</v>
      </c>
      <c r="X24" s="147"/>
      <c r="Y24" s="147"/>
      <c r="Z24" s="147"/>
      <c r="AA24" s="362">
        <f t="shared" si="5"/>
        <v>0</v>
      </c>
      <c r="AB24" s="195"/>
      <c r="AC24" s="185"/>
      <c r="AD24" s="147"/>
      <c r="AE24" s="170">
        <f t="shared" si="6"/>
        <v>0</v>
      </c>
      <c r="AF24" s="173">
        <f t="shared" si="0"/>
        <v>0</v>
      </c>
      <c r="AG24" s="428">
        <f t="shared" si="1"/>
        <v>0</v>
      </c>
    </row>
    <row r="25" spans="1:33" x14ac:dyDescent="0.25">
      <c r="A25" s="15">
        <v>16</v>
      </c>
      <c r="B25" s="19" t="s">
        <v>16</v>
      </c>
      <c r="C25" s="20" t="s">
        <v>12</v>
      </c>
      <c r="D25" s="52">
        <f>'Пн День 1 Нед 1'!AB25</f>
        <v>0</v>
      </c>
      <c r="E25" s="20"/>
      <c r="F25" s="38"/>
      <c r="G25" s="144"/>
      <c r="H25" s="144"/>
      <c r="I25" s="489"/>
      <c r="J25" s="35"/>
      <c r="K25" s="38"/>
      <c r="L25" s="490">
        <f t="shared" si="2"/>
        <v>0</v>
      </c>
      <c r="M25" s="38"/>
      <c r="N25" s="144"/>
      <c r="O25" s="38"/>
      <c r="P25" s="144"/>
      <c r="Q25" s="35"/>
      <c r="R25" s="38"/>
      <c r="S25" s="38"/>
      <c r="T25" s="490">
        <f t="shared" si="3"/>
        <v>0</v>
      </c>
      <c r="U25" s="38"/>
      <c r="V25" s="35"/>
      <c r="W25" s="203">
        <f t="shared" si="4"/>
        <v>0</v>
      </c>
      <c r="X25" s="38"/>
      <c r="Y25" s="38"/>
      <c r="Z25" s="38"/>
      <c r="AA25" s="362">
        <f t="shared" si="5"/>
        <v>0</v>
      </c>
      <c r="AB25" s="194"/>
      <c r="AC25" s="162"/>
      <c r="AD25" s="38"/>
      <c r="AE25" s="170">
        <f t="shared" si="6"/>
        <v>0</v>
      </c>
      <c r="AF25" s="173">
        <f t="shared" si="0"/>
        <v>0</v>
      </c>
      <c r="AG25" s="428">
        <f t="shared" si="1"/>
        <v>0</v>
      </c>
    </row>
    <row r="26" spans="1:33" x14ac:dyDescent="0.25">
      <c r="A26" s="15">
        <v>17</v>
      </c>
      <c r="B26" s="20" t="s">
        <v>208</v>
      </c>
      <c r="C26" s="20" t="s">
        <v>12</v>
      </c>
      <c r="D26" s="52">
        <f>'Пн День 1 Нед 1'!AB26</f>
        <v>0</v>
      </c>
      <c r="E26" s="20"/>
      <c r="F26" s="38"/>
      <c r="G26" s="405">
        <v>3.7999999999999999E-2</v>
      </c>
      <c r="H26" s="144"/>
      <c r="I26" s="489"/>
      <c r="J26" s="35"/>
      <c r="K26" s="38"/>
      <c r="L26" s="490">
        <f t="shared" si="2"/>
        <v>3.7999999999999999E-2</v>
      </c>
      <c r="M26" s="38"/>
      <c r="N26" s="405">
        <v>3.7999999999999999E-2</v>
      </c>
      <c r="O26" s="38"/>
      <c r="P26" s="144"/>
      <c r="Q26" s="35"/>
      <c r="R26" s="38"/>
      <c r="S26" s="38"/>
      <c r="T26" s="490">
        <f t="shared" si="3"/>
        <v>3.7999999999999999E-2</v>
      </c>
      <c r="U26" s="38"/>
      <c r="V26" s="35"/>
      <c r="W26" s="203">
        <f t="shared" si="4"/>
        <v>0</v>
      </c>
      <c r="X26" s="38"/>
      <c r="Y26" s="38"/>
      <c r="Z26" s="38"/>
      <c r="AA26" s="362">
        <f t="shared" si="5"/>
        <v>0</v>
      </c>
      <c r="AB26" s="194"/>
      <c r="AC26" s="162"/>
      <c r="AD26" s="38"/>
      <c r="AE26" s="170">
        <f t="shared" si="6"/>
        <v>0</v>
      </c>
      <c r="AF26" s="173">
        <f t="shared" si="0"/>
        <v>7.5999999999999998E-2</v>
      </c>
      <c r="AG26" s="428">
        <f t="shared" si="1"/>
        <v>-7.5999999999999998E-2</v>
      </c>
    </row>
    <row r="27" spans="1:33" ht="15" customHeight="1" x14ac:dyDescent="0.25">
      <c r="A27" s="15">
        <v>18</v>
      </c>
      <c r="B27" s="16" t="s">
        <v>17</v>
      </c>
      <c r="C27" s="17" t="s">
        <v>12</v>
      </c>
      <c r="D27" s="52">
        <f>'Пн День 1 Нед 1'!AB27</f>
        <v>0</v>
      </c>
      <c r="E27" s="20"/>
      <c r="F27" s="38"/>
      <c r="G27" s="144"/>
      <c r="H27" s="144"/>
      <c r="I27" s="489"/>
      <c r="J27" s="35"/>
      <c r="K27" s="38"/>
      <c r="L27" s="490">
        <f t="shared" si="2"/>
        <v>0</v>
      </c>
      <c r="M27" s="38"/>
      <c r="N27" s="144"/>
      <c r="O27" s="38"/>
      <c r="P27" s="144"/>
      <c r="Q27" s="35"/>
      <c r="R27" s="38"/>
      <c r="S27" s="38"/>
      <c r="T27" s="490">
        <f t="shared" si="3"/>
        <v>0</v>
      </c>
      <c r="U27" s="38"/>
      <c r="V27" s="35"/>
      <c r="W27" s="203">
        <f t="shared" si="4"/>
        <v>0</v>
      </c>
      <c r="X27" s="38"/>
      <c r="Y27" s="38"/>
      <c r="Z27" s="38"/>
      <c r="AA27" s="362">
        <f t="shared" si="5"/>
        <v>0</v>
      </c>
      <c r="AB27" s="194"/>
      <c r="AC27" s="162"/>
      <c r="AD27" s="38"/>
      <c r="AE27" s="170">
        <f t="shared" si="6"/>
        <v>0</v>
      </c>
      <c r="AF27" s="173">
        <f t="shared" si="0"/>
        <v>0</v>
      </c>
      <c r="AG27" s="428">
        <f t="shared" si="1"/>
        <v>0</v>
      </c>
    </row>
    <row r="28" spans="1:33" ht="15" customHeight="1" x14ac:dyDescent="0.25">
      <c r="A28" s="15">
        <v>19</v>
      </c>
      <c r="B28" s="16" t="s">
        <v>91</v>
      </c>
      <c r="C28" s="17" t="s">
        <v>12</v>
      </c>
      <c r="D28" s="52">
        <f>'Пн День 1 Нед 1'!AB28</f>
        <v>0</v>
      </c>
      <c r="E28" s="20"/>
      <c r="F28" s="38"/>
      <c r="G28" s="144"/>
      <c r="H28" s="144"/>
      <c r="I28" s="489"/>
      <c r="J28" s="35"/>
      <c r="K28" s="38"/>
      <c r="L28" s="490">
        <f t="shared" si="2"/>
        <v>0</v>
      </c>
      <c r="M28" s="38"/>
      <c r="N28" s="144"/>
      <c r="O28" s="38"/>
      <c r="P28" s="144"/>
      <c r="Q28" s="35"/>
      <c r="R28" s="38"/>
      <c r="S28" s="38"/>
      <c r="T28" s="490">
        <f t="shared" si="3"/>
        <v>0</v>
      </c>
      <c r="U28" s="38"/>
      <c r="V28" s="35"/>
      <c r="W28" s="203">
        <f t="shared" si="4"/>
        <v>0</v>
      </c>
      <c r="X28" s="38"/>
      <c r="Y28" s="38"/>
      <c r="Z28" s="38"/>
      <c r="AA28" s="362">
        <f t="shared" si="5"/>
        <v>0</v>
      </c>
      <c r="AB28" s="194"/>
      <c r="AC28" s="162"/>
      <c r="AD28" s="38"/>
      <c r="AE28" s="170">
        <f t="shared" si="6"/>
        <v>0</v>
      </c>
      <c r="AF28" s="173">
        <f t="shared" si="0"/>
        <v>0</v>
      </c>
      <c r="AG28" s="428">
        <f t="shared" si="1"/>
        <v>0</v>
      </c>
    </row>
    <row r="29" spans="1:33" ht="15" customHeight="1" x14ac:dyDescent="0.25">
      <c r="A29" s="15">
        <v>20</v>
      </c>
      <c r="B29" s="16" t="s">
        <v>92</v>
      </c>
      <c r="C29" s="17" t="s">
        <v>12</v>
      </c>
      <c r="D29" s="52">
        <f>'Пн День 1 Нед 1'!AB29</f>
        <v>0</v>
      </c>
      <c r="E29" s="20"/>
      <c r="F29" s="38"/>
      <c r="G29" s="144"/>
      <c r="H29" s="144"/>
      <c r="I29" s="489"/>
      <c r="J29" s="35"/>
      <c r="K29" s="38"/>
      <c r="L29" s="490">
        <f t="shared" si="2"/>
        <v>0</v>
      </c>
      <c r="M29" s="38"/>
      <c r="N29" s="144"/>
      <c r="O29" s="38"/>
      <c r="P29" s="144"/>
      <c r="Q29" s="35"/>
      <c r="R29" s="38"/>
      <c r="S29" s="38"/>
      <c r="T29" s="490">
        <f t="shared" si="3"/>
        <v>0</v>
      </c>
      <c r="U29" s="38"/>
      <c r="V29" s="35"/>
      <c r="W29" s="203">
        <f t="shared" si="4"/>
        <v>0</v>
      </c>
      <c r="X29" s="38"/>
      <c r="Y29" s="38"/>
      <c r="Z29" s="38"/>
      <c r="AA29" s="362">
        <f t="shared" si="5"/>
        <v>0</v>
      </c>
      <c r="AB29" s="194"/>
      <c r="AC29" s="162"/>
      <c r="AD29" s="38"/>
      <c r="AE29" s="170">
        <f t="shared" si="6"/>
        <v>0</v>
      </c>
      <c r="AF29" s="173">
        <f t="shared" si="0"/>
        <v>0</v>
      </c>
      <c r="AG29" s="428">
        <f t="shared" si="1"/>
        <v>0</v>
      </c>
    </row>
    <row r="30" spans="1:33" ht="15" customHeight="1" x14ac:dyDescent="0.25">
      <c r="A30" s="15">
        <v>21</v>
      </c>
      <c r="B30" s="16" t="s">
        <v>207</v>
      </c>
      <c r="C30" s="17" t="s">
        <v>12</v>
      </c>
      <c r="D30" s="52">
        <f>'Пн День 1 Нед 1'!AB30</f>
        <v>0</v>
      </c>
      <c r="E30" s="20"/>
      <c r="F30" s="38"/>
      <c r="G30" s="144"/>
      <c r="H30" s="144"/>
      <c r="I30" s="489"/>
      <c r="J30" s="35"/>
      <c r="K30" s="38"/>
      <c r="L30" s="490">
        <f t="shared" si="2"/>
        <v>0</v>
      </c>
      <c r="M30" s="38"/>
      <c r="N30" s="144"/>
      <c r="O30" s="38"/>
      <c r="P30" s="144"/>
      <c r="Q30" s="35"/>
      <c r="R30" s="38"/>
      <c r="S30" s="38"/>
      <c r="T30" s="490">
        <f t="shared" si="3"/>
        <v>0</v>
      </c>
      <c r="U30" s="38"/>
      <c r="V30" s="35"/>
      <c r="W30" s="203">
        <f t="shared" si="4"/>
        <v>0</v>
      </c>
      <c r="X30" s="38"/>
      <c r="Y30" s="38"/>
      <c r="Z30" s="38"/>
      <c r="AA30" s="362">
        <f t="shared" si="5"/>
        <v>0</v>
      </c>
      <c r="AB30" s="194"/>
      <c r="AC30" s="162"/>
      <c r="AD30" s="38"/>
      <c r="AE30" s="170">
        <f t="shared" si="6"/>
        <v>0</v>
      </c>
      <c r="AF30" s="173">
        <f t="shared" si="0"/>
        <v>0</v>
      </c>
      <c r="AG30" s="428">
        <f t="shared" si="1"/>
        <v>0</v>
      </c>
    </row>
    <row r="31" spans="1:33" x14ac:dyDescent="0.25">
      <c r="A31" s="15">
        <v>22</v>
      </c>
      <c r="B31" s="19" t="s">
        <v>18</v>
      </c>
      <c r="C31" s="20" t="s">
        <v>12</v>
      </c>
      <c r="D31" s="52">
        <f>'Пн День 1 Нед 1'!AB31</f>
        <v>-1.3169999999999999E-2</v>
      </c>
      <c r="E31" s="20"/>
      <c r="F31" s="38"/>
      <c r="G31" s="144"/>
      <c r="H31" s="144"/>
      <c r="I31" s="489"/>
      <c r="J31" s="35"/>
      <c r="K31" s="38"/>
      <c r="L31" s="490">
        <f t="shared" si="2"/>
        <v>0</v>
      </c>
      <c r="M31" s="38"/>
      <c r="N31" s="144"/>
      <c r="O31" s="38"/>
      <c r="P31" s="144"/>
      <c r="Q31" s="35"/>
      <c r="R31" s="38"/>
      <c r="S31" s="38"/>
      <c r="T31" s="490">
        <f t="shared" si="3"/>
        <v>0</v>
      </c>
      <c r="U31" s="38"/>
      <c r="V31" s="35"/>
      <c r="W31" s="203">
        <f t="shared" si="4"/>
        <v>0</v>
      </c>
      <c r="X31" s="38"/>
      <c r="Y31" s="38"/>
      <c r="Z31" s="38"/>
      <c r="AA31" s="362">
        <f t="shared" si="5"/>
        <v>0</v>
      </c>
      <c r="AB31" s="222">
        <v>1.6240000000000001E-2</v>
      </c>
      <c r="AC31" s="162"/>
      <c r="AD31" s="38"/>
      <c r="AE31" s="170">
        <f t="shared" si="6"/>
        <v>1.6240000000000001E-2</v>
      </c>
      <c r="AF31" s="173">
        <f t="shared" si="0"/>
        <v>1.6240000000000001E-2</v>
      </c>
      <c r="AG31" s="428">
        <f t="shared" si="1"/>
        <v>-2.9409999999999999E-2</v>
      </c>
    </row>
    <row r="32" spans="1:33" ht="15" customHeight="1" x14ac:dyDescent="0.25">
      <c r="A32" s="15">
        <v>23</v>
      </c>
      <c r="B32" s="16" t="s">
        <v>169</v>
      </c>
      <c r="C32" s="17" t="s">
        <v>12</v>
      </c>
      <c r="D32" s="52">
        <f>'Пн День 1 Нед 1'!AB32</f>
        <v>0</v>
      </c>
      <c r="E32" s="20"/>
      <c r="F32" s="38"/>
      <c r="G32" s="144"/>
      <c r="H32" s="144"/>
      <c r="I32" s="489"/>
      <c r="J32" s="35"/>
      <c r="K32" s="38"/>
      <c r="L32" s="490">
        <f t="shared" si="2"/>
        <v>0</v>
      </c>
      <c r="M32" s="38"/>
      <c r="N32" s="144"/>
      <c r="O32" s="38"/>
      <c r="P32" s="144"/>
      <c r="Q32" s="35"/>
      <c r="R32" s="38"/>
      <c r="S32" s="38"/>
      <c r="T32" s="490">
        <f t="shared" si="3"/>
        <v>0</v>
      </c>
      <c r="U32" s="38"/>
      <c r="V32" s="35"/>
      <c r="W32" s="203">
        <f t="shared" si="4"/>
        <v>0</v>
      </c>
      <c r="X32" s="38"/>
      <c r="Y32" s="38"/>
      <c r="Z32" s="38"/>
      <c r="AA32" s="362">
        <f t="shared" si="5"/>
        <v>0</v>
      </c>
      <c r="AB32" s="194"/>
      <c r="AC32" s="162"/>
      <c r="AD32" s="38"/>
      <c r="AE32" s="170">
        <f t="shared" si="6"/>
        <v>0</v>
      </c>
      <c r="AF32" s="173">
        <f t="shared" si="0"/>
        <v>0</v>
      </c>
      <c r="AG32" s="428">
        <f t="shared" si="1"/>
        <v>0</v>
      </c>
    </row>
    <row r="33" spans="1:33" ht="15" customHeight="1" x14ac:dyDescent="0.25">
      <c r="A33" s="15">
        <v>24</v>
      </c>
      <c r="B33" s="23" t="s">
        <v>106</v>
      </c>
      <c r="C33" s="17" t="s">
        <v>12</v>
      </c>
      <c r="D33" s="52">
        <f>'Пн День 1 Нед 1'!AB33</f>
        <v>0</v>
      </c>
      <c r="E33" s="20"/>
      <c r="F33" s="38"/>
      <c r="G33" s="144"/>
      <c r="H33" s="144"/>
      <c r="I33" s="489"/>
      <c r="J33" s="35"/>
      <c r="K33" s="38"/>
      <c r="L33" s="490">
        <f t="shared" si="2"/>
        <v>0</v>
      </c>
      <c r="M33" s="38"/>
      <c r="N33" s="144"/>
      <c r="O33" s="38"/>
      <c r="P33" s="144"/>
      <c r="Q33" s="35"/>
      <c r="R33" s="38"/>
      <c r="S33" s="38"/>
      <c r="T33" s="490">
        <f t="shared" si="3"/>
        <v>0</v>
      </c>
      <c r="U33" s="38"/>
      <c r="V33" s="35"/>
      <c r="W33" s="203">
        <f t="shared" si="4"/>
        <v>0</v>
      </c>
      <c r="X33" s="38"/>
      <c r="Y33" s="38"/>
      <c r="Z33" s="38"/>
      <c r="AA33" s="362">
        <f t="shared" si="5"/>
        <v>0</v>
      </c>
      <c r="AB33" s="194"/>
      <c r="AC33" s="162"/>
      <c r="AD33" s="38"/>
      <c r="AE33" s="170">
        <f t="shared" si="6"/>
        <v>0</v>
      </c>
      <c r="AF33" s="173">
        <f t="shared" si="0"/>
        <v>0</v>
      </c>
      <c r="AG33" s="428">
        <f t="shared" si="1"/>
        <v>0</v>
      </c>
    </row>
    <row r="34" spans="1:33" ht="15" customHeight="1" x14ac:dyDescent="0.25">
      <c r="A34" s="15">
        <v>25</v>
      </c>
      <c r="B34" s="22" t="s">
        <v>168</v>
      </c>
      <c r="C34" s="17" t="s">
        <v>12</v>
      </c>
      <c r="D34" s="52">
        <f>'Пн День 1 Нед 1'!AB34</f>
        <v>0</v>
      </c>
      <c r="E34" s="20"/>
      <c r="F34" s="38"/>
      <c r="G34" s="144"/>
      <c r="H34" s="144"/>
      <c r="I34" s="489"/>
      <c r="J34" s="35"/>
      <c r="K34" s="38"/>
      <c r="L34" s="490">
        <f t="shared" si="2"/>
        <v>0</v>
      </c>
      <c r="M34" s="38"/>
      <c r="N34" s="144"/>
      <c r="O34" s="38"/>
      <c r="P34" s="144"/>
      <c r="Q34" s="35"/>
      <c r="R34" s="38"/>
      <c r="S34" s="38"/>
      <c r="T34" s="490">
        <f t="shared" si="3"/>
        <v>0</v>
      </c>
      <c r="U34" s="38"/>
      <c r="V34" s="35"/>
      <c r="W34" s="203">
        <f t="shared" si="4"/>
        <v>0</v>
      </c>
      <c r="X34" s="38"/>
      <c r="Y34" s="38"/>
      <c r="Z34" s="38"/>
      <c r="AA34" s="362">
        <f t="shared" si="5"/>
        <v>0</v>
      </c>
      <c r="AB34" s="194"/>
      <c r="AC34" s="162"/>
      <c r="AD34" s="38"/>
      <c r="AE34" s="170">
        <f t="shared" si="6"/>
        <v>0</v>
      </c>
      <c r="AF34" s="173">
        <f t="shared" si="0"/>
        <v>0</v>
      </c>
      <c r="AG34" s="428">
        <f t="shared" si="1"/>
        <v>0</v>
      </c>
    </row>
    <row r="35" spans="1:33" ht="15" customHeight="1" x14ac:dyDescent="0.25">
      <c r="A35" s="15">
        <v>26</v>
      </c>
      <c r="B35" s="22" t="s">
        <v>114</v>
      </c>
      <c r="C35" s="17" t="s">
        <v>12</v>
      </c>
      <c r="D35" s="52">
        <f>'Пн День 1 Нед 1'!AB35</f>
        <v>0</v>
      </c>
      <c r="E35" s="20"/>
      <c r="F35" s="38"/>
      <c r="G35" s="144"/>
      <c r="H35" s="144"/>
      <c r="I35" s="489"/>
      <c r="J35" s="35"/>
      <c r="K35" s="38"/>
      <c r="L35" s="490">
        <f t="shared" si="2"/>
        <v>0</v>
      </c>
      <c r="M35" s="38"/>
      <c r="N35" s="144"/>
      <c r="O35" s="38"/>
      <c r="P35" s="144"/>
      <c r="Q35" s="35"/>
      <c r="R35" s="38"/>
      <c r="S35" s="38"/>
      <c r="T35" s="490">
        <f t="shared" si="3"/>
        <v>0</v>
      </c>
      <c r="U35" s="38"/>
      <c r="V35" s="35"/>
      <c r="W35" s="203">
        <f t="shared" si="4"/>
        <v>0</v>
      </c>
      <c r="X35" s="38"/>
      <c r="Y35" s="38"/>
      <c r="Z35" s="38"/>
      <c r="AA35" s="362">
        <f t="shared" si="5"/>
        <v>0</v>
      </c>
      <c r="AB35" s="194"/>
      <c r="AC35" s="162"/>
      <c r="AD35" s="38"/>
      <c r="AE35" s="170">
        <f t="shared" si="6"/>
        <v>0</v>
      </c>
      <c r="AF35" s="173">
        <f t="shared" si="0"/>
        <v>0</v>
      </c>
      <c r="AG35" s="428">
        <f t="shared" si="1"/>
        <v>0</v>
      </c>
    </row>
    <row r="36" spans="1:33" ht="15" customHeight="1" x14ac:dyDescent="0.25">
      <c r="A36" s="6"/>
      <c r="B36" s="64" t="s">
        <v>20</v>
      </c>
      <c r="C36" s="52"/>
      <c r="D36" s="52">
        <f>'Пн День 1 Нед 1'!AB36</f>
        <v>0</v>
      </c>
      <c r="E36" s="52"/>
      <c r="F36" s="38"/>
      <c r="G36" s="144"/>
      <c r="H36" s="144"/>
      <c r="I36" s="489"/>
      <c r="J36" s="35"/>
      <c r="K36" s="38"/>
      <c r="L36" s="490">
        <f t="shared" si="2"/>
        <v>0</v>
      </c>
      <c r="M36" s="38"/>
      <c r="N36" s="144"/>
      <c r="O36" s="38"/>
      <c r="P36" s="144"/>
      <c r="Q36" s="35"/>
      <c r="R36" s="38"/>
      <c r="S36" s="38"/>
      <c r="T36" s="490">
        <f t="shared" si="3"/>
        <v>0</v>
      </c>
      <c r="U36" s="38"/>
      <c r="V36" s="35"/>
      <c r="W36" s="203">
        <f t="shared" si="4"/>
        <v>0</v>
      </c>
      <c r="X36" s="38"/>
      <c r="Y36" s="38"/>
      <c r="Z36" s="38"/>
      <c r="AA36" s="362">
        <f t="shared" si="5"/>
        <v>0</v>
      </c>
      <c r="AB36" s="194"/>
      <c r="AC36" s="162"/>
      <c r="AD36" s="38"/>
      <c r="AE36" s="170">
        <f t="shared" si="6"/>
        <v>0</v>
      </c>
      <c r="AF36" s="173">
        <f t="shared" si="0"/>
        <v>0</v>
      </c>
      <c r="AG36" s="428">
        <f t="shared" si="1"/>
        <v>0</v>
      </c>
    </row>
    <row r="37" spans="1:33" ht="15" customHeight="1" x14ac:dyDescent="0.25">
      <c r="A37" s="15">
        <v>27</v>
      </c>
      <c r="B37" s="19" t="s">
        <v>21</v>
      </c>
      <c r="C37" s="20" t="s">
        <v>12</v>
      </c>
      <c r="D37" s="52">
        <f>'Пн День 1 Нед 1'!AB37</f>
        <v>0</v>
      </c>
      <c r="E37" s="20"/>
      <c r="F37" s="38"/>
      <c r="G37" s="144"/>
      <c r="H37" s="144"/>
      <c r="I37" s="489"/>
      <c r="J37" s="35"/>
      <c r="K37" s="38"/>
      <c r="L37" s="490">
        <f t="shared" si="2"/>
        <v>0</v>
      </c>
      <c r="M37" s="38"/>
      <c r="N37" s="144"/>
      <c r="O37" s="38"/>
      <c r="P37" s="144"/>
      <c r="Q37" s="35"/>
      <c r="R37" s="38"/>
      <c r="S37" s="38"/>
      <c r="T37" s="490">
        <f t="shared" si="3"/>
        <v>0</v>
      </c>
      <c r="U37" s="38"/>
      <c r="V37" s="35"/>
      <c r="W37" s="203">
        <f t="shared" si="4"/>
        <v>0</v>
      </c>
      <c r="X37" s="38"/>
      <c r="Y37" s="38"/>
      <c r="Z37" s="38"/>
      <c r="AA37" s="362">
        <f t="shared" si="5"/>
        <v>0</v>
      </c>
      <c r="AB37" s="194"/>
      <c r="AC37" s="162"/>
      <c r="AD37" s="38"/>
      <c r="AE37" s="170">
        <f t="shared" si="6"/>
        <v>0</v>
      </c>
      <c r="AF37" s="173">
        <f t="shared" si="0"/>
        <v>0</v>
      </c>
      <c r="AG37" s="428">
        <f t="shared" si="1"/>
        <v>0</v>
      </c>
    </row>
    <row r="38" spans="1:33" ht="15" customHeight="1" x14ac:dyDescent="0.25">
      <c r="A38" s="15">
        <v>28</v>
      </c>
      <c r="B38" s="19" t="s">
        <v>22</v>
      </c>
      <c r="C38" s="20" t="s">
        <v>12</v>
      </c>
      <c r="D38" s="52">
        <f>'Пн День 1 Нед 1'!AB38</f>
        <v>0</v>
      </c>
      <c r="E38" s="20"/>
      <c r="F38" s="38"/>
      <c r="G38" s="144"/>
      <c r="H38" s="144"/>
      <c r="I38" s="489"/>
      <c r="J38" s="35"/>
      <c r="K38" s="38"/>
      <c r="L38" s="490">
        <f t="shared" si="2"/>
        <v>0</v>
      </c>
      <c r="M38" s="38"/>
      <c r="N38" s="144"/>
      <c r="O38" s="38"/>
      <c r="P38" s="144"/>
      <c r="Q38" s="35"/>
      <c r="R38" s="38"/>
      <c r="S38" s="38"/>
      <c r="T38" s="490">
        <f t="shared" si="3"/>
        <v>0</v>
      </c>
      <c r="U38" s="38"/>
      <c r="V38" s="35"/>
      <c r="W38" s="203">
        <f t="shared" si="4"/>
        <v>0</v>
      </c>
      <c r="X38" s="38"/>
      <c r="Y38" s="38"/>
      <c r="Z38" s="38"/>
      <c r="AA38" s="362">
        <f t="shared" si="5"/>
        <v>0</v>
      </c>
      <c r="AB38" s="194"/>
      <c r="AC38" s="162"/>
      <c r="AD38" s="38"/>
      <c r="AE38" s="170">
        <f t="shared" si="6"/>
        <v>0</v>
      </c>
      <c r="AF38" s="173">
        <f t="shared" si="0"/>
        <v>0</v>
      </c>
      <c r="AG38" s="428">
        <f t="shared" si="1"/>
        <v>0</v>
      </c>
    </row>
    <row r="39" spans="1:33" ht="15" customHeight="1" x14ac:dyDescent="0.25">
      <c r="A39" s="15">
        <v>29</v>
      </c>
      <c r="B39" s="31" t="s">
        <v>209</v>
      </c>
      <c r="C39" s="20" t="s">
        <v>12</v>
      </c>
      <c r="D39" s="52">
        <f>'Пн День 1 Нед 1'!AB39</f>
        <v>0</v>
      </c>
      <c r="E39" s="20"/>
      <c r="F39" s="38"/>
      <c r="G39" s="144"/>
      <c r="H39" s="144"/>
      <c r="I39" s="489"/>
      <c r="J39" s="35"/>
      <c r="K39" s="38"/>
      <c r="L39" s="490">
        <f t="shared" si="2"/>
        <v>0</v>
      </c>
      <c r="M39" s="38"/>
      <c r="N39" s="144"/>
      <c r="O39" s="38"/>
      <c r="P39" s="144"/>
      <c r="Q39" s="35"/>
      <c r="R39" s="38"/>
      <c r="S39" s="38"/>
      <c r="T39" s="490">
        <f t="shared" si="3"/>
        <v>0</v>
      </c>
      <c r="U39" s="38"/>
      <c r="V39" s="35"/>
      <c r="W39" s="203">
        <f t="shared" si="4"/>
        <v>0</v>
      </c>
      <c r="X39" s="38"/>
      <c r="Y39" s="38"/>
      <c r="Z39" s="38"/>
      <c r="AA39" s="362">
        <f t="shared" si="5"/>
        <v>0</v>
      </c>
      <c r="AB39" s="194"/>
      <c r="AC39" s="162"/>
      <c r="AD39" s="38"/>
      <c r="AE39" s="170">
        <f t="shared" si="6"/>
        <v>0</v>
      </c>
      <c r="AF39" s="173">
        <f t="shared" ref="AF39:AF70" si="7">L39+T39+W39+AE39</f>
        <v>0</v>
      </c>
      <c r="AG39" s="428">
        <f t="shared" ref="AG39:AG70" si="8">(D39+E39)-AF39</f>
        <v>0</v>
      </c>
    </row>
    <row r="40" spans="1:33" ht="15" customHeight="1" x14ac:dyDescent="0.25">
      <c r="A40" s="6"/>
      <c r="B40" s="64" t="s">
        <v>23</v>
      </c>
      <c r="C40" s="52"/>
      <c r="D40" s="52">
        <f>'Пн День 1 Нед 1'!AB40</f>
        <v>0</v>
      </c>
      <c r="E40" s="52"/>
      <c r="F40" s="145"/>
      <c r="G40" s="146"/>
      <c r="H40" s="146"/>
      <c r="I40" s="495"/>
      <c r="J40" s="33"/>
      <c r="K40" s="147"/>
      <c r="L40" s="490">
        <f t="shared" si="2"/>
        <v>0</v>
      </c>
      <c r="M40" s="145"/>
      <c r="N40" s="146"/>
      <c r="O40" s="147"/>
      <c r="P40" s="146"/>
      <c r="Q40" s="33"/>
      <c r="R40" s="147"/>
      <c r="S40" s="147"/>
      <c r="T40" s="490">
        <f t="shared" si="3"/>
        <v>0</v>
      </c>
      <c r="U40" s="147"/>
      <c r="V40" s="33"/>
      <c r="W40" s="203">
        <f t="shared" si="4"/>
        <v>0</v>
      </c>
      <c r="X40" s="147"/>
      <c r="Y40" s="147"/>
      <c r="Z40" s="147"/>
      <c r="AA40" s="362">
        <f t="shared" si="5"/>
        <v>0</v>
      </c>
      <c r="AB40" s="195"/>
      <c r="AC40" s="185"/>
      <c r="AD40" s="147"/>
      <c r="AE40" s="170">
        <f t="shared" si="6"/>
        <v>0</v>
      </c>
      <c r="AF40" s="173">
        <f t="shared" si="7"/>
        <v>0</v>
      </c>
      <c r="AG40" s="428">
        <f t="shared" si="8"/>
        <v>0</v>
      </c>
    </row>
    <row r="41" spans="1:33" ht="15" customHeight="1" x14ac:dyDescent="0.25">
      <c r="A41" s="15">
        <v>30</v>
      </c>
      <c r="B41" s="16" t="s">
        <v>24</v>
      </c>
      <c r="C41" s="17" t="s">
        <v>12</v>
      </c>
      <c r="D41" s="52">
        <f>'Пн День 1 Нед 1'!AB41</f>
        <v>0</v>
      </c>
      <c r="E41" s="20"/>
      <c r="F41" s="38"/>
      <c r="G41" s="144"/>
      <c r="H41" s="144"/>
      <c r="I41" s="489"/>
      <c r="J41" s="35"/>
      <c r="K41" s="38"/>
      <c r="L41" s="490">
        <f t="shared" si="2"/>
        <v>0</v>
      </c>
      <c r="M41" s="38"/>
      <c r="N41" s="144"/>
      <c r="O41" s="38"/>
      <c r="P41" s="144"/>
      <c r="Q41" s="35"/>
      <c r="R41" s="38"/>
      <c r="S41" s="38"/>
      <c r="T41" s="490">
        <f t="shared" si="3"/>
        <v>0</v>
      </c>
      <c r="U41" s="38"/>
      <c r="V41" s="35"/>
      <c r="W41" s="203">
        <f t="shared" si="4"/>
        <v>0</v>
      </c>
      <c r="X41" s="38"/>
      <c r="Y41" s="38"/>
      <c r="Z41" s="38"/>
      <c r="AA41" s="362">
        <f t="shared" si="5"/>
        <v>0</v>
      </c>
      <c r="AB41" s="194"/>
      <c r="AC41" s="162"/>
      <c r="AD41" s="38"/>
      <c r="AE41" s="170">
        <f t="shared" si="6"/>
        <v>0</v>
      </c>
      <c r="AF41" s="173">
        <f t="shared" si="7"/>
        <v>0</v>
      </c>
      <c r="AG41" s="428">
        <f t="shared" si="8"/>
        <v>0</v>
      </c>
    </row>
    <row r="42" spans="1:33" ht="15" customHeight="1" x14ac:dyDescent="0.25">
      <c r="A42" s="15">
        <v>31</v>
      </c>
      <c r="B42" s="19" t="s">
        <v>25</v>
      </c>
      <c r="C42" s="20" t="s">
        <v>12</v>
      </c>
      <c r="D42" s="52">
        <f>'Пн День 1 Нед 1'!AB42</f>
        <v>0</v>
      </c>
      <c r="E42" s="20"/>
      <c r="F42" s="38"/>
      <c r="G42" s="144"/>
      <c r="H42" s="144"/>
      <c r="I42" s="489"/>
      <c r="J42" s="35"/>
      <c r="K42" s="38"/>
      <c r="L42" s="490">
        <f t="shared" si="2"/>
        <v>0</v>
      </c>
      <c r="M42" s="38"/>
      <c r="N42" s="144"/>
      <c r="O42" s="38"/>
      <c r="P42" s="144"/>
      <c r="Q42" s="35"/>
      <c r="R42" s="38"/>
      <c r="S42" s="38"/>
      <c r="T42" s="490">
        <f t="shared" si="3"/>
        <v>0</v>
      </c>
      <c r="U42" s="38"/>
      <c r="V42" s="35"/>
      <c r="W42" s="203">
        <f t="shared" si="4"/>
        <v>0</v>
      </c>
      <c r="X42" s="38"/>
      <c r="Y42" s="38"/>
      <c r="Z42" s="38"/>
      <c r="AA42" s="362">
        <f t="shared" si="5"/>
        <v>0</v>
      </c>
      <c r="AB42" s="194"/>
      <c r="AC42" s="162"/>
      <c r="AD42" s="38"/>
      <c r="AE42" s="170">
        <f t="shared" si="6"/>
        <v>0</v>
      </c>
      <c r="AF42" s="173">
        <f t="shared" si="7"/>
        <v>0</v>
      </c>
      <c r="AG42" s="428">
        <f t="shared" si="8"/>
        <v>0</v>
      </c>
    </row>
    <row r="43" spans="1:33" ht="15" customHeight="1" x14ac:dyDescent="0.25">
      <c r="A43" s="15">
        <v>32</v>
      </c>
      <c r="B43" s="19" t="s">
        <v>26</v>
      </c>
      <c r="C43" s="20" t="s">
        <v>12</v>
      </c>
      <c r="D43" s="52">
        <f>'Пн День 1 Нед 1'!AB43</f>
        <v>0</v>
      </c>
      <c r="E43" s="20"/>
      <c r="F43" s="38"/>
      <c r="G43" s="144"/>
      <c r="H43" s="144"/>
      <c r="I43" s="489"/>
      <c r="J43" s="35"/>
      <c r="K43" s="38"/>
      <c r="L43" s="490">
        <f t="shared" si="2"/>
        <v>0</v>
      </c>
      <c r="M43" s="38"/>
      <c r="N43" s="144"/>
      <c r="O43" s="38"/>
      <c r="P43" s="144"/>
      <c r="Q43" s="35"/>
      <c r="R43" s="38"/>
      <c r="S43" s="38"/>
      <c r="T43" s="490">
        <f t="shared" si="3"/>
        <v>0</v>
      </c>
      <c r="U43" s="38"/>
      <c r="V43" s="35"/>
      <c r="W43" s="203">
        <f t="shared" si="4"/>
        <v>0</v>
      </c>
      <c r="X43" s="38"/>
      <c r="Y43" s="38"/>
      <c r="Z43" s="38"/>
      <c r="AA43" s="362">
        <f t="shared" si="5"/>
        <v>0</v>
      </c>
      <c r="AB43" s="194"/>
      <c r="AC43" s="162"/>
      <c r="AD43" s="38"/>
      <c r="AE43" s="170">
        <f t="shared" si="6"/>
        <v>0</v>
      </c>
      <c r="AF43" s="173">
        <f t="shared" si="7"/>
        <v>0</v>
      </c>
      <c r="AG43" s="428">
        <f t="shared" si="8"/>
        <v>0</v>
      </c>
    </row>
    <row r="44" spans="1:33" ht="15" customHeight="1" x14ac:dyDescent="0.25">
      <c r="A44" s="15">
        <v>33</v>
      </c>
      <c r="B44" s="19" t="s">
        <v>27</v>
      </c>
      <c r="C44" s="20" t="s">
        <v>12</v>
      </c>
      <c r="D44" s="52">
        <f>'Пн День 1 Нед 1'!AB44</f>
        <v>0</v>
      </c>
      <c r="E44" s="20"/>
      <c r="F44" s="38"/>
      <c r="G44" s="144"/>
      <c r="H44" s="144"/>
      <c r="I44" s="489"/>
      <c r="J44" s="35"/>
      <c r="K44" s="38"/>
      <c r="L44" s="490">
        <f t="shared" si="2"/>
        <v>0</v>
      </c>
      <c r="M44" s="38"/>
      <c r="N44" s="144"/>
      <c r="O44" s="38"/>
      <c r="P44" s="144"/>
      <c r="Q44" s="35"/>
      <c r="R44" s="38"/>
      <c r="S44" s="38"/>
      <c r="T44" s="490">
        <f t="shared" si="3"/>
        <v>0</v>
      </c>
      <c r="U44" s="38"/>
      <c r="V44" s="35"/>
      <c r="W44" s="203">
        <f t="shared" si="4"/>
        <v>0</v>
      </c>
      <c r="X44" s="38"/>
      <c r="Y44" s="38"/>
      <c r="Z44" s="38"/>
      <c r="AA44" s="362">
        <f t="shared" si="5"/>
        <v>0</v>
      </c>
      <c r="AB44" s="194"/>
      <c r="AC44" s="162"/>
      <c r="AD44" s="38"/>
      <c r="AE44" s="170">
        <f t="shared" si="6"/>
        <v>0</v>
      </c>
      <c r="AF44" s="173">
        <f t="shared" si="7"/>
        <v>0</v>
      </c>
      <c r="AG44" s="428">
        <f t="shared" si="8"/>
        <v>0</v>
      </c>
    </row>
    <row r="45" spans="1:33" ht="15" customHeight="1" x14ac:dyDescent="0.25">
      <c r="A45" s="15">
        <v>34</v>
      </c>
      <c r="B45" s="16" t="s">
        <v>28</v>
      </c>
      <c r="C45" s="17" t="s">
        <v>12</v>
      </c>
      <c r="D45" s="52">
        <f>'Пн День 1 Нед 1'!AB45</f>
        <v>0</v>
      </c>
      <c r="E45" s="20"/>
      <c r="F45" s="38"/>
      <c r="G45" s="144"/>
      <c r="H45" s="144"/>
      <c r="I45" s="489"/>
      <c r="J45" s="35"/>
      <c r="K45" s="38"/>
      <c r="L45" s="490">
        <f t="shared" si="2"/>
        <v>0</v>
      </c>
      <c r="M45" s="38"/>
      <c r="N45" s="144"/>
      <c r="O45" s="38"/>
      <c r="P45" s="144"/>
      <c r="Q45" s="35"/>
      <c r="R45" s="38"/>
      <c r="S45" s="38"/>
      <c r="T45" s="490">
        <f t="shared" si="3"/>
        <v>0</v>
      </c>
      <c r="U45" s="38"/>
      <c r="V45" s="35"/>
      <c r="W45" s="203">
        <f t="shared" si="4"/>
        <v>0</v>
      </c>
      <c r="X45" s="38"/>
      <c r="Y45" s="38"/>
      <c r="Z45" s="38"/>
      <c r="AA45" s="362">
        <f t="shared" si="5"/>
        <v>0</v>
      </c>
      <c r="AB45" s="194"/>
      <c r="AC45" s="162"/>
      <c r="AD45" s="38"/>
      <c r="AE45" s="170">
        <f t="shared" si="6"/>
        <v>0</v>
      </c>
      <c r="AF45" s="173">
        <f t="shared" si="7"/>
        <v>0</v>
      </c>
      <c r="AG45" s="428">
        <f t="shared" si="8"/>
        <v>0</v>
      </c>
    </row>
    <row r="46" spans="1:33" x14ac:dyDescent="0.25">
      <c r="A46" s="15">
        <v>35</v>
      </c>
      <c r="B46" s="16" t="s">
        <v>29</v>
      </c>
      <c r="C46" s="17" t="s">
        <v>12</v>
      </c>
      <c r="D46" s="52">
        <f>'Пн День 1 Нед 1'!AB46</f>
        <v>0</v>
      </c>
      <c r="E46" s="20"/>
      <c r="F46" s="38"/>
      <c r="G46" s="144"/>
      <c r="H46" s="144"/>
      <c r="I46" s="489"/>
      <c r="J46" s="35"/>
      <c r="K46" s="38"/>
      <c r="L46" s="490">
        <f t="shared" si="2"/>
        <v>0</v>
      </c>
      <c r="M46" s="38"/>
      <c r="N46" s="144"/>
      <c r="O46" s="404">
        <v>7.0999999999999994E-2</v>
      </c>
      <c r="P46" s="144"/>
      <c r="Q46" s="35"/>
      <c r="R46" s="38"/>
      <c r="S46" s="38"/>
      <c r="T46" s="490">
        <f t="shared" si="3"/>
        <v>7.0999999999999994E-2</v>
      </c>
      <c r="U46" s="38"/>
      <c r="V46" s="35"/>
      <c r="W46" s="203">
        <f t="shared" si="4"/>
        <v>0</v>
      </c>
      <c r="X46" s="38"/>
      <c r="Y46" s="38"/>
      <c r="Z46" s="38"/>
      <c r="AA46" s="362">
        <f t="shared" si="5"/>
        <v>0</v>
      </c>
      <c r="AB46" s="194"/>
      <c r="AC46" s="162"/>
      <c r="AD46" s="38"/>
      <c r="AE46" s="170">
        <f t="shared" si="6"/>
        <v>0</v>
      </c>
      <c r="AF46" s="173">
        <f t="shared" si="7"/>
        <v>7.0999999999999994E-2</v>
      </c>
      <c r="AG46" s="428">
        <f t="shared" si="8"/>
        <v>-7.0999999999999994E-2</v>
      </c>
    </row>
    <row r="47" spans="1:33" ht="15" customHeight="1" x14ac:dyDescent="0.25">
      <c r="A47" s="15">
        <v>36</v>
      </c>
      <c r="B47" s="16" t="s">
        <v>30</v>
      </c>
      <c r="C47" s="17" t="s">
        <v>12</v>
      </c>
      <c r="D47" s="52">
        <f>'Пн День 1 Нед 1'!AB47</f>
        <v>0</v>
      </c>
      <c r="E47" s="20"/>
      <c r="F47" s="38"/>
      <c r="G47" s="144"/>
      <c r="H47" s="144"/>
      <c r="I47" s="489"/>
      <c r="J47" s="35"/>
      <c r="K47" s="38"/>
      <c r="L47" s="490">
        <f t="shared" si="2"/>
        <v>0</v>
      </c>
      <c r="M47" s="38"/>
      <c r="N47" s="144"/>
      <c r="O47" s="38"/>
      <c r="P47" s="144"/>
      <c r="Q47" s="35"/>
      <c r="R47" s="38"/>
      <c r="S47" s="38"/>
      <c r="T47" s="490">
        <f t="shared" si="3"/>
        <v>0</v>
      </c>
      <c r="U47" s="38"/>
      <c r="V47" s="35"/>
      <c r="W47" s="203">
        <f t="shared" si="4"/>
        <v>0</v>
      </c>
      <c r="X47" s="38"/>
      <c r="Y47" s="38"/>
      <c r="Z47" s="38"/>
      <c r="AA47" s="362">
        <f t="shared" si="5"/>
        <v>0</v>
      </c>
      <c r="AB47" s="194"/>
      <c r="AC47" s="162"/>
      <c r="AD47" s="38"/>
      <c r="AE47" s="170">
        <f t="shared" si="6"/>
        <v>0</v>
      </c>
      <c r="AF47" s="173">
        <f t="shared" si="7"/>
        <v>0</v>
      </c>
      <c r="AG47" s="428">
        <f t="shared" si="8"/>
        <v>0</v>
      </c>
    </row>
    <row r="48" spans="1:33" x14ac:dyDescent="0.25">
      <c r="A48" s="15">
        <v>37</v>
      </c>
      <c r="B48" s="16" t="s">
        <v>31</v>
      </c>
      <c r="C48" s="17" t="s">
        <v>12</v>
      </c>
      <c r="D48" s="52">
        <f>'Пн День 1 Нед 1'!AB48</f>
        <v>-5.0000000000000001E-3</v>
      </c>
      <c r="E48" s="20"/>
      <c r="F48" s="38"/>
      <c r="G48" s="144"/>
      <c r="H48" s="144"/>
      <c r="I48" s="489"/>
      <c r="J48" s="35"/>
      <c r="K48" s="38"/>
      <c r="L48" s="490">
        <f t="shared" si="2"/>
        <v>0</v>
      </c>
      <c r="M48" s="38"/>
      <c r="N48" s="144"/>
      <c r="O48" s="38"/>
      <c r="P48" s="144"/>
      <c r="Q48" s="35"/>
      <c r="R48" s="38"/>
      <c r="S48" s="38"/>
      <c r="T48" s="490">
        <f t="shared" si="3"/>
        <v>0</v>
      </c>
      <c r="U48" s="38"/>
      <c r="V48" s="35"/>
      <c r="W48" s="203">
        <f t="shared" si="4"/>
        <v>0</v>
      </c>
      <c r="X48" s="38"/>
      <c r="Y48" s="38"/>
      <c r="Z48" s="38"/>
      <c r="AA48" s="362">
        <f t="shared" si="5"/>
        <v>0</v>
      </c>
      <c r="AB48" s="194"/>
      <c r="AC48" s="162"/>
      <c r="AD48" s="38"/>
      <c r="AE48" s="170">
        <f t="shared" si="6"/>
        <v>0</v>
      </c>
      <c r="AF48" s="173">
        <f t="shared" si="7"/>
        <v>0</v>
      </c>
      <c r="AG48" s="428">
        <f t="shared" si="8"/>
        <v>-5.0000000000000001E-3</v>
      </c>
    </row>
    <row r="49" spans="1:33" ht="15" customHeight="1" x14ac:dyDescent="0.25">
      <c r="A49" s="15">
        <v>38</v>
      </c>
      <c r="B49" s="16" t="s">
        <v>32</v>
      </c>
      <c r="C49" s="17" t="s">
        <v>12</v>
      </c>
      <c r="D49" s="52">
        <f>'Пн День 1 Нед 1'!AB49</f>
        <v>0</v>
      </c>
      <c r="E49" s="20"/>
      <c r="F49" s="38"/>
      <c r="G49" s="144"/>
      <c r="H49" s="144"/>
      <c r="I49" s="489"/>
      <c r="J49" s="35"/>
      <c r="K49" s="38"/>
      <c r="L49" s="490">
        <f t="shared" si="2"/>
        <v>0</v>
      </c>
      <c r="M49" s="38"/>
      <c r="N49" s="144"/>
      <c r="O49" s="38"/>
      <c r="P49" s="144"/>
      <c r="Q49" s="35"/>
      <c r="R49" s="38"/>
      <c r="S49" s="38"/>
      <c r="T49" s="490">
        <f t="shared" si="3"/>
        <v>0</v>
      </c>
      <c r="U49" s="38"/>
      <c r="V49" s="35"/>
      <c r="W49" s="203">
        <f t="shared" si="4"/>
        <v>0</v>
      </c>
      <c r="X49" s="38"/>
      <c r="Y49" s="38"/>
      <c r="Z49" s="38"/>
      <c r="AA49" s="362">
        <f t="shared" si="5"/>
        <v>0</v>
      </c>
      <c r="AB49" s="194"/>
      <c r="AC49" s="162"/>
      <c r="AD49" s="38"/>
      <c r="AE49" s="170">
        <f t="shared" si="6"/>
        <v>0</v>
      </c>
      <c r="AF49" s="173">
        <f t="shared" si="7"/>
        <v>0</v>
      </c>
      <c r="AG49" s="428">
        <f t="shared" si="8"/>
        <v>0</v>
      </c>
    </row>
    <row r="50" spans="1:33" ht="15" customHeight="1" x14ac:dyDescent="0.25">
      <c r="A50" s="15">
        <v>39</v>
      </c>
      <c r="B50" s="16" t="s">
        <v>33</v>
      </c>
      <c r="C50" s="17" t="s">
        <v>12</v>
      </c>
      <c r="D50" s="52">
        <f>'Пн День 1 Нед 1'!AB50</f>
        <v>0</v>
      </c>
      <c r="E50" s="20"/>
      <c r="F50" s="38"/>
      <c r="G50" s="144"/>
      <c r="H50" s="144"/>
      <c r="I50" s="489"/>
      <c r="J50" s="35"/>
      <c r="K50" s="38"/>
      <c r="L50" s="490">
        <f t="shared" si="2"/>
        <v>0</v>
      </c>
      <c r="M50" s="38"/>
      <c r="N50" s="144"/>
      <c r="O50" s="38"/>
      <c r="P50" s="144"/>
      <c r="Q50" s="35"/>
      <c r="R50" s="38"/>
      <c r="S50" s="38"/>
      <c r="T50" s="490">
        <f t="shared" si="3"/>
        <v>0</v>
      </c>
      <c r="U50" s="38"/>
      <c r="V50" s="35"/>
      <c r="W50" s="203">
        <f t="shared" si="4"/>
        <v>0</v>
      </c>
      <c r="X50" s="38"/>
      <c r="Y50" s="38"/>
      <c r="Z50" s="38"/>
      <c r="AA50" s="362">
        <f t="shared" si="5"/>
        <v>0</v>
      </c>
      <c r="AB50" s="194"/>
      <c r="AC50" s="162"/>
      <c r="AD50" s="38"/>
      <c r="AE50" s="170">
        <f t="shared" si="6"/>
        <v>0</v>
      </c>
      <c r="AF50" s="173">
        <f t="shared" si="7"/>
        <v>0</v>
      </c>
      <c r="AG50" s="428">
        <f t="shared" si="8"/>
        <v>0</v>
      </c>
    </row>
    <row r="51" spans="1:33" ht="15" customHeight="1" x14ac:dyDescent="0.25">
      <c r="A51" s="15">
        <v>40</v>
      </c>
      <c r="B51" s="16" t="s">
        <v>34</v>
      </c>
      <c r="C51" s="17" t="s">
        <v>12</v>
      </c>
      <c r="D51" s="52">
        <f>'Пн День 1 Нед 1'!AB51</f>
        <v>-2.4500000000000001E-2</v>
      </c>
      <c r="E51" s="20"/>
      <c r="F51" s="38"/>
      <c r="G51" s="144"/>
      <c r="H51" s="144"/>
      <c r="I51" s="489"/>
      <c r="J51" s="35"/>
      <c r="K51" s="38"/>
      <c r="L51" s="490">
        <f t="shared" si="2"/>
        <v>0</v>
      </c>
      <c r="M51" s="38"/>
      <c r="N51" s="144"/>
      <c r="O51" s="38"/>
      <c r="P51" s="405"/>
      <c r="Q51" s="35"/>
      <c r="R51" s="38"/>
      <c r="S51" s="38"/>
      <c r="T51" s="490">
        <f t="shared" si="3"/>
        <v>0</v>
      </c>
      <c r="U51" s="38"/>
      <c r="V51" s="35"/>
      <c r="W51" s="203">
        <f t="shared" si="4"/>
        <v>0</v>
      </c>
      <c r="X51" s="38"/>
      <c r="Y51" s="38"/>
      <c r="Z51" s="38"/>
      <c r="AA51" s="362">
        <f t="shared" si="5"/>
        <v>0</v>
      </c>
      <c r="AB51" s="194"/>
      <c r="AC51" s="162"/>
      <c r="AD51" s="38"/>
      <c r="AE51" s="170">
        <f t="shared" si="6"/>
        <v>0</v>
      </c>
      <c r="AF51" s="173">
        <f t="shared" si="7"/>
        <v>0</v>
      </c>
      <c r="AG51" s="428">
        <f t="shared" si="8"/>
        <v>-2.4500000000000001E-2</v>
      </c>
    </row>
    <row r="52" spans="1:33" ht="15" customHeight="1" x14ac:dyDescent="0.25">
      <c r="A52" s="15">
        <v>41</v>
      </c>
      <c r="B52" s="19" t="s">
        <v>35</v>
      </c>
      <c r="C52" s="20" t="s">
        <v>12</v>
      </c>
      <c r="D52" s="52">
        <f>'Пн День 1 Нед 1'!AB52</f>
        <v>-0.14500000000000002</v>
      </c>
      <c r="E52" s="20"/>
      <c r="F52" s="38"/>
      <c r="G52" s="405">
        <v>5.0000000000000001E-3</v>
      </c>
      <c r="H52" s="144"/>
      <c r="I52" s="489"/>
      <c r="J52" s="35"/>
      <c r="K52" s="38"/>
      <c r="L52" s="490">
        <f t="shared" si="2"/>
        <v>5.0000000000000001E-3</v>
      </c>
      <c r="M52" s="38"/>
      <c r="N52" s="405">
        <v>5.0000000000000001E-3</v>
      </c>
      <c r="O52" s="38"/>
      <c r="P52" s="405"/>
      <c r="Q52" s="35"/>
      <c r="R52" s="38"/>
      <c r="S52" s="38"/>
      <c r="T52" s="490">
        <f t="shared" si="3"/>
        <v>5.0000000000000001E-3</v>
      </c>
      <c r="U52" s="38"/>
      <c r="V52" s="35"/>
      <c r="W52" s="203">
        <f t="shared" si="4"/>
        <v>0</v>
      </c>
      <c r="X52" s="38"/>
      <c r="Y52" s="38"/>
      <c r="Z52" s="38"/>
      <c r="AA52" s="362">
        <f t="shared" si="5"/>
        <v>0</v>
      </c>
      <c r="AB52" s="194"/>
      <c r="AC52" s="162"/>
      <c r="AD52" s="38"/>
      <c r="AE52" s="170">
        <f t="shared" si="6"/>
        <v>0</v>
      </c>
      <c r="AF52" s="173">
        <f t="shared" si="7"/>
        <v>0.01</v>
      </c>
      <c r="AG52" s="428">
        <f t="shared" si="8"/>
        <v>-0.15500000000000003</v>
      </c>
    </row>
    <row r="53" spans="1:33" ht="15" customHeight="1" x14ac:dyDescent="0.25">
      <c r="A53" s="15">
        <v>42</v>
      </c>
      <c r="B53" s="22" t="s">
        <v>39</v>
      </c>
      <c r="C53" s="23" t="s">
        <v>12</v>
      </c>
      <c r="D53" s="52">
        <f>'Пн День 1 Нед 1'!AB53</f>
        <v>0</v>
      </c>
      <c r="E53" s="31"/>
      <c r="F53" s="38"/>
      <c r="G53" s="144"/>
      <c r="H53" s="144"/>
      <c r="I53" s="489"/>
      <c r="J53" s="35"/>
      <c r="K53" s="38"/>
      <c r="L53" s="490">
        <f t="shared" si="2"/>
        <v>0</v>
      </c>
      <c r="M53" s="38"/>
      <c r="N53" s="144"/>
      <c r="O53" s="38"/>
      <c r="P53" s="144"/>
      <c r="Q53" s="35"/>
      <c r="R53" s="38"/>
      <c r="S53" s="38"/>
      <c r="T53" s="490">
        <f t="shared" si="3"/>
        <v>0</v>
      </c>
      <c r="U53" s="38"/>
      <c r="V53" s="35"/>
      <c r="W53" s="203">
        <f t="shared" si="4"/>
        <v>0</v>
      </c>
      <c r="X53" s="169">
        <v>2.8299999999999999E-2</v>
      </c>
      <c r="Y53" s="38"/>
      <c r="Z53" s="38"/>
      <c r="AA53" s="362">
        <f t="shared" si="5"/>
        <v>0</v>
      </c>
      <c r="AB53" s="194"/>
      <c r="AC53" s="162"/>
      <c r="AD53" s="38"/>
      <c r="AE53" s="170">
        <f t="shared" si="6"/>
        <v>0</v>
      </c>
      <c r="AF53" s="173">
        <f t="shared" si="7"/>
        <v>0</v>
      </c>
      <c r="AG53" s="428">
        <f t="shared" si="8"/>
        <v>0</v>
      </c>
    </row>
    <row r="54" spans="1:33" ht="15" customHeight="1" x14ac:dyDescent="0.25">
      <c r="A54" s="15">
        <v>43</v>
      </c>
      <c r="B54" s="19" t="s">
        <v>193</v>
      </c>
      <c r="C54" s="20" t="s">
        <v>12</v>
      </c>
      <c r="D54" s="52">
        <f>'Пн День 1 Нед 1'!AB54</f>
        <v>0</v>
      </c>
      <c r="E54" s="20"/>
      <c r="F54" s="38"/>
      <c r="G54" s="144"/>
      <c r="H54" s="144"/>
      <c r="I54" s="489"/>
      <c r="J54" s="35"/>
      <c r="K54" s="38"/>
      <c r="L54" s="490">
        <f t="shared" si="2"/>
        <v>0</v>
      </c>
      <c r="M54" s="38"/>
      <c r="N54" s="144"/>
      <c r="O54" s="38"/>
      <c r="P54" s="144"/>
      <c r="Q54" s="35"/>
      <c r="R54" s="38"/>
      <c r="S54" s="38"/>
      <c r="T54" s="490">
        <f t="shared" si="3"/>
        <v>0</v>
      </c>
      <c r="U54" s="38"/>
      <c r="V54" s="35"/>
      <c r="W54" s="203">
        <f t="shared" si="4"/>
        <v>0</v>
      </c>
      <c r="X54" s="38"/>
      <c r="Y54" s="38"/>
      <c r="Z54" s="38"/>
      <c r="AA54" s="362">
        <f t="shared" si="5"/>
        <v>0</v>
      </c>
      <c r="AB54" s="222">
        <v>0.02</v>
      </c>
      <c r="AC54" s="162"/>
      <c r="AD54" s="38"/>
      <c r="AE54" s="170">
        <f t="shared" si="6"/>
        <v>0.02</v>
      </c>
      <c r="AF54" s="173">
        <f t="shared" si="7"/>
        <v>0.02</v>
      </c>
      <c r="AG54" s="428">
        <f t="shared" si="8"/>
        <v>-0.02</v>
      </c>
    </row>
    <row r="55" spans="1:33" x14ac:dyDescent="0.25">
      <c r="A55" s="15">
        <v>44</v>
      </c>
      <c r="B55" s="16" t="s">
        <v>36</v>
      </c>
      <c r="C55" s="17" t="s">
        <v>12</v>
      </c>
      <c r="D55" s="52">
        <f>'Пн День 1 Нед 1'!AB55</f>
        <v>0</v>
      </c>
      <c r="E55" s="20"/>
      <c r="F55" s="38"/>
      <c r="G55" s="405">
        <v>7.0000000000000001E-3</v>
      </c>
      <c r="H55" s="405"/>
      <c r="I55" s="489"/>
      <c r="J55" s="35"/>
      <c r="K55" s="38"/>
      <c r="L55" s="490">
        <f t="shared" si="2"/>
        <v>7.0000000000000001E-3</v>
      </c>
      <c r="M55" s="38"/>
      <c r="N55" s="405">
        <v>7.0000000000000001E-3</v>
      </c>
      <c r="O55" s="38"/>
      <c r="P55" s="144"/>
      <c r="Q55" s="35"/>
      <c r="R55" s="38"/>
      <c r="S55" s="38"/>
      <c r="T55" s="490">
        <f t="shared" si="3"/>
        <v>7.0000000000000001E-3</v>
      </c>
      <c r="U55" s="38"/>
      <c r="V55" s="35"/>
      <c r="W55" s="203">
        <f t="shared" si="4"/>
        <v>0</v>
      </c>
      <c r="X55" s="38"/>
      <c r="Y55" s="38"/>
      <c r="Z55" s="38"/>
      <c r="AA55" s="362">
        <f t="shared" si="5"/>
        <v>0</v>
      </c>
      <c r="AB55" s="194"/>
      <c r="AC55" s="162"/>
      <c r="AD55" s="38"/>
      <c r="AE55" s="170">
        <f t="shared" si="6"/>
        <v>0</v>
      </c>
      <c r="AF55" s="173">
        <f t="shared" si="7"/>
        <v>1.4E-2</v>
      </c>
      <c r="AG55" s="428">
        <f t="shared" si="8"/>
        <v>-1.4E-2</v>
      </c>
    </row>
    <row r="56" spans="1:33" x14ac:dyDescent="0.25">
      <c r="A56" s="15">
        <v>45</v>
      </c>
      <c r="B56" s="16" t="s">
        <v>37</v>
      </c>
      <c r="C56" s="17" t="s">
        <v>12</v>
      </c>
      <c r="D56" s="52">
        <f>'Пн День 1 Нед 1'!AB56</f>
        <v>-3.73E-2</v>
      </c>
      <c r="E56" s="20"/>
      <c r="F56" s="38"/>
      <c r="G56" s="144"/>
      <c r="H56" s="405"/>
      <c r="I56" s="489"/>
      <c r="J56" s="404">
        <v>0.01</v>
      </c>
      <c r="K56" s="38"/>
      <c r="L56" s="490">
        <f t="shared" si="2"/>
        <v>0.01</v>
      </c>
      <c r="M56" s="38"/>
      <c r="N56" s="144"/>
      <c r="O56" s="38"/>
      <c r="P56" s="405"/>
      <c r="Q56" s="404">
        <v>0.01</v>
      </c>
      <c r="R56" s="38"/>
      <c r="S56" s="38"/>
      <c r="T56" s="490">
        <f t="shared" si="3"/>
        <v>0.01</v>
      </c>
      <c r="U56" s="38"/>
      <c r="V56" s="203">
        <v>0.01</v>
      </c>
      <c r="W56" s="203">
        <f t="shared" si="4"/>
        <v>0.01</v>
      </c>
      <c r="X56" s="169">
        <v>8.0000000000000004E-4</v>
      </c>
      <c r="Y56" s="169">
        <v>0.01</v>
      </c>
      <c r="Z56" s="38"/>
      <c r="AA56" s="362">
        <f t="shared" si="5"/>
        <v>0</v>
      </c>
      <c r="AB56" s="194"/>
      <c r="AC56" s="222">
        <v>0.01</v>
      </c>
      <c r="AD56" s="38"/>
      <c r="AE56" s="170">
        <f t="shared" si="6"/>
        <v>0.01</v>
      </c>
      <c r="AF56" s="173">
        <f t="shared" si="7"/>
        <v>0.04</v>
      </c>
      <c r="AG56" s="428">
        <f t="shared" si="8"/>
        <v>-7.7300000000000008E-2</v>
      </c>
    </row>
    <row r="57" spans="1:33" x14ac:dyDescent="0.25">
      <c r="A57" s="15">
        <v>46</v>
      </c>
      <c r="B57" s="16" t="s">
        <v>38</v>
      </c>
      <c r="C57" s="17" t="s">
        <v>12</v>
      </c>
      <c r="D57" s="52">
        <f>'Пн День 1 Нед 1'!AB57</f>
        <v>-1.5E-3</v>
      </c>
      <c r="E57" s="20"/>
      <c r="F57" s="38"/>
      <c r="G57" s="405">
        <v>4.0000000000000002E-4</v>
      </c>
      <c r="H57" s="405"/>
      <c r="I57" s="489"/>
      <c r="J57" s="35"/>
      <c r="K57" s="38"/>
      <c r="L57" s="490">
        <f t="shared" si="2"/>
        <v>4.0000000000000002E-4</v>
      </c>
      <c r="M57" s="38"/>
      <c r="N57" s="405">
        <v>4.0000000000000002E-4</v>
      </c>
      <c r="O57" s="404">
        <v>2E-3</v>
      </c>
      <c r="P57" s="405"/>
      <c r="Q57" s="35"/>
      <c r="R57" s="38"/>
      <c r="S57" s="38"/>
      <c r="T57" s="490">
        <f t="shared" si="3"/>
        <v>2.4000000000000002E-3</v>
      </c>
      <c r="U57" s="38"/>
      <c r="V57" s="35"/>
      <c r="W57" s="203">
        <f t="shared" si="4"/>
        <v>0</v>
      </c>
      <c r="X57" s="169">
        <v>4.0000000000000002E-4</v>
      </c>
      <c r="Y57" s="38"/>
      <c r="Z57" s="38"/>
      <c r="AA57" s="362">
        <f t="shared" si="5"/>
        <v>0</v>
      </c>
      <c r="AB57" s="222">
        <v>8.9999999999999998E-4</v>
      </c>
      <c r="AC57" s="162"/>
      <c r="AD57" s="38"/>
      <c r="AE57" s="170">
        <f t="shared" si="6"/>
        <v>8.9999999999999998E-4</v>
      </c>
      <c r="AF57" s="173">
        <f t="shared" si="7"/>
        <v>3.7000000000000002E-3</v>
      </c>
      <c r="AG57" s="428">
        <f t="shared" si="8"/>
        <v>-5.1999999999999998E-3</v>
      </c>
    </row>
    <row r="58" spans="1:33" x14ac:dyDescent="0.25">
      <c r="A58" s="15">
        <v>47</v>
      </c>
      <c r="B58" s="16" t="s">
        <v>14</v>
      </c>
      <c r="C58" s="17" t="s">
        <v>12</v>
      </c>
      <c r="D58" s="52">
        <f>'Пн День 1 Нед 1'!AB58</f>
        <v>0</v>
      </c>
      <c r="E58" s="20"/>
      <c r="F58" s="38"/>
      <c r="G58" s="144"/>
      <c r="H58" s="405"/>
      <c r="I58" s="489"/>
      <c r="J58" s="35"/>
      <c r="K58" s="38"/>
      <c r="L58" s="490">
        <f t="shared" si="2"/>
        <v>0</v>
      </c>
      <c r="M58" s="38"/>
      <c r="N58" s="144"/>
      <c r="O58" s="38"/>
      <c r="P58" s="144"/>
      <c r="Q58" s="35"/>
      <c r="R58" s="38"/>
      <c r="S58" s="38"/>
      <c r="T58" s="490">
        <f t="shared" si="3"/>
        <v>0</v>
      </c>
      <c r="U58" s="38"/>
      <c r="V58" s="35"/>
      <c r="W58" s="203">
        <f t="shared" si="4"/>
        <v>0</v>
      </c>
      <c r="X58" s="38"/>
      <c r="Y58" s="38"/>
      <c r="Z58" s="38"/>
      <c r="AA58" s="362">
        <f t="shared" si="5"/>
        <v>0</v>
      </c>
      <c r="AB58" s="194"/>
      <c r="AC58" s="162"/>
      <c r="AD58" s="38"/>
      <c r="AE58" s="170">
        <f t="shared" si="6"/>
        <v>0</v>
      </c>
      <c r="AF58" s="173">
        <f t="shared" si="7"/>
        <v>0</v>
      </c>
      <c r="AG58" s="428">
        <f t="shared" si="8"/>
        <v>0</v>
      </c>
    </row>
    <row r="59" spans="1:33" ht="15" customHeight="1" x14ac:dyDescent="0.25">
      <c r="A59" s="15">
        <v>48</v>
      </c>
      <c r="B59" s="22" t="s">
        <v>172</v>
      </c>
      <c r="C59" s="17" t="s">
        <v>12</v>
      </c>
      <c r="D59" s="52">
        <f>'Пн День 1 Нед 1'!AB59</f>
        <v>0</v>
      </c>
      <c r="E59" s="20"/>
      <c r="F59" s="38"/>
      <c r="G59" s="144"/>
      <c r="H59" s="144"/>
      <c r="I59" s="489"/>
      <c r="J59" s="35"/>
      <c r="K59" s="38"/>
      <c r="L59" s="490">
        <f t="shared" si="2"/>
        <v>0</v>
      </c>
      <c r="M59" s="38"/>
      <c r="N59" s="144"/>
      <c r="O59" s="38"/>
      <c r="P59" s="144"/>
      <c r="Q59" s="35"/>
      <c r="R59" s="38"/>
      <c r="S59" s="38"/>
      <c r="T59" s="490">
        <f t="shared" si="3"/>
        <v>0</v>
      </c>
      <c r="U59" s="38"/>
      <c r="V59" s="35"/>
      <c r="W59" s="203">
        <f t="shared" si="4"/>
        <v>0</v>
      </c>
      <c r="X59" s="38"/>
      <c r="Y59" s="38"/>
      <c r="Z59" s="38"/>
      <c r="AA59" s="362">
        <f t="shared" si="5"/>
        <v>0</v>
      </c>
      <c r="AB59" s="194"/>
      <c r="AC59" s="162"/>
      <c r="AD59" s="38"/>
      <c r="AE59" s="170">
        <f t="shared" si="6"/>
        <v>0</v>
      </c>
      <c r="AF59" s="173">
        <f t="shared" si="7"/>
        <v>0</v>
      </c>
      <c r="AG59" s="428">
        <f t="shared" si="8"/>
        <v>0</v>
      </c>
    </row>
    <row r="60" spans="1:33" ht="15" customHeight="1" x14ac:dyDescent="0.25">
      <c r="A60" s="15">
        <v>49</v>
      </c>
      <c r="B60" s="22" t="s">
        <v>275</v>
      </c>
      <c r="C60" s="17" t="s">
        <v>12</v>
      </c>
      <c r="D60" s="52">
        <f>'Пн День 1 Нед 1'!AB60</f>
        <v>0</v>
      </c>
      <c r="E60" s="20"/>
      <c r="F60" s="38"/>
      <c r="G60" s="144"/>
      <c r="H60" s="144"/>
      <c r="I60" s="489"/>
      <c r="J60" s="35"/>
      <c r="K60" s="38"/>
      <c r="L60" s="490">
        <f t="shared" si="2"/>
        <v>0</v>
      </c>
      <c r="M60" s="38"/>
      <c r="N60" s="144"/>
      <c r="O60" s="38"/>
      <c r="P60" s="144"/>
      <c r="Q60" s="35"/>
      <c r="R60" s="38"/>
      <c r="S60" s="38"/>
      <c r="T60" s="490">
        <f t="shared" si="3"/>
        <v>0</v>
      </c>
      <c r="U60" s="38"/>
      <c r="V60" s="35"/>
      <c r="W60" s="203">
        <f t="shared" si="4"/>
        <v>0</v>
      </c>
      <c r="X60" s="38"/>
      <c r="Y60" s="38"/>
      <c r="Z60" s="38"/>
      <c r="AA60" s="362">
        <f t="shared" si="5"/>
        <v>0</v>
      </c>
      <c r="AB60" s="194"/>
      <c r="AC60" s="162"/>
      <c r="AD60" s="38"/>
      <c r="AE60" s="170">
        <f t="shared" si="6"/>
        <v>0</v>
      </c>
      <c r="AF60" s="173">
        <f t="shared" si="7"/>
        <v>0</v>
      </c>
      <c r="AG60" s="428">
        <f t="shared" si="8"/>
        <v>0</v>
      </c>
    </row>
    <row r="61" spans="1:33" ht="15" customHeight="1" x14ac:dyDescent="0.25">
      <c r="A61" s="15"/>
      <c r="B61" s="64" t="s">
        <v>51</v>
      </c>
      <c r="C61" s="7"/>
      <c r="D61" s="52">
        <f>'Пн День 1 Нед 1'!AB61</f>
        <v>0</v>
      </c>
      <c r="E61" s="7"/>
      <c r="F61" s="38"/>
      <c r="G61" s="144"/>
      <c r="H61" s="144"/>
      <c r="I61" s="489"/>
      <c r="J61" s="35"/>
      <c r="K61" s="38"/>
      <c r="L61" s="490">
        <f t="shared" si="2"/>
        <v>0</v>
      </c>
      <c r="M61" s="38"/>
      <c r="N61" s="144"/>
      <c r="O61" s="38"/>
      <c r="P61" s="144"/>
      <c r="Q61" s="35"/>
      <c r="R61" s="38"/>
      <c r="S61" s="38"/>
      <c r="T61" s="490">
        <f t="shared" si="3"/>
        <v>0</v>
      </c>
      <c r="U61" s="38"/>
      <c r="V61" s="35"/>
      <c r="W61" s="203">
        <f t="shared" si="4"/>
        <v>0</v>
      </c>
      <c r="X61" s="38"/>
      <c r="Y61" s="38"/>
      <c r="Z61" s="38"/>
      <c r="AA61" s="362">
        <f t="shared" si="5"/>
        <v>0</v>
      </c>
      <c r="AB61" s="194"/>
      <c r="AC61" s="162"/>
      <c r="AD61" s="38"/>
      <c r="AE61" s="170">
        <f t="shared" si="6"/>
        <v>0</v>
      </c>
      <c r="AF61" s="173">
        <f t="shared" si="7"/>
        <v>0</v>
      </c>
      <c r="AG61" s="428">
        <f t="shared" si="8"/>
        <v>0</v>
      </c>
    </row>
    <row r="62" spans="1:33" ht="15" customHeight="1" x14ac:dyDescent="0.25">
      <c r="A62" s="15">
        <v>50</v>
      </c>
      <c r="B62" s="19" t="s">
        <v>52</v>
      </c>
      <c r="C62" s="20" t="s">
        <v>12</v>
      </c>
      <c r="D62" s="52">
        <f>'Пн День 1 Нед 1'!AB62</f>
        <v>0</v>
      </c>
      <c r="E62" s="20"/>
      <c r="F62" s="38"/>
      <c r="G62" s="144"/>
      <c r="H62" s="144"/>
      <c r="I62" s="489"/>
      <c r="J62" s="35"/>
      <c r="K62" s="38"/>
      <c r="L62" s="490">
        <f t="shared" si="2"/>
        <v>0</v>
      </c>
      <c r="M62" s="38"/>
      <c r="N62" s="144"/>
      <c r="O62" s="38"/>
      <c r="P62" s="144"/>
      <c r="Q62" s="35"/>
      <c r="R62" s="38"/>
      <c r="S62" s="38"/>
      <c r="T62" s="490">
        <f t="shared" si="3"/>
        <v>0</v>
      </c>
      <c r="U62" s="38"/>
      <c r="V62" s="35"/>
      <c r="W62" s="203">
        <f t="shared" si="4"/>
        <v>0</v>
      </c>
      <c r="X62" s="38"/>
      <c r="Y62" s="38"/>
      <c r="Z62" s="38"/>
      <c r="AA62" s="362">
        <f t="shared" si="5"/>
        <v>0</v>
      </c>
      <c r="AB62" s="194"/>
      <c r="AC62" s="162"/>
      <c r="AD62" s="38"/>
      <c r="AE62" s="170">
        <f t="shared" si="6"/>
        <v>0</v>
      </c>
      <c r="AF62" s="173">
        <f t="shared" si="7"/>
        <v>0</v>
      </c>
      <c r="AG62" s="428">
        <f t="shared" si="8"/>
        <v>0</v>
      </c>
    </row>
    <row r="63" spans="1:33" ht="15" customHeight="1" x14ac:dyDescent="0.25">
      <c r="A63" s="15">
        <v>51</v>
      </c>
      <c r="B63" s="19" t="s">
        <v>173</v>
      </c>
      <c r="C63" s="20" t="s">
        <v>12</v>
      </c>
      <c r="D63" s="52">
        <f>'Пн День 1 Нед 1'!AB63</f>
        <v>0</v>
      </c>
      <c r="E63" s="20"/>
      <c r="F63" s="38"/>
      <c r="G63" s="144"/>
      <c r="H63" s="144"/>
      <c r="I63" s="489"/>
      <c r="J63" s="35"/>
      <c r="K63" s="38"/>
      <c r="L63" s="490">
        <f t="shared" si="2"/>
        <v>0</v>
      </c>
      <c r="M63" s="38"/>
      <c r="N63" s="144"/>
      <c r="O63" s="38"/>
      <c r="P63" s="144"/>
      <c r="Q63" s="35"/>
      <c r="R63" s="38"/>
      <c r="S63" s="38"/>
      <c r="T63" s="490">
        <f t="shared" si="3"/>
        <v>0</v>
      </c>
      <c r="U63" s="38"/>
      <c r="V63" s="35"/>
      <c r="W63" s="203">
        <f t="shared" si="4"/>
        <v>0</v>
      </c>
      <c r="X63" s="38"/>
      <c r="Y63" s="38"/>
      <c r="Z63" s="38"/>
      <c r="AA63" s="362">
        <f t="shared" si="5"/>
        <v>0</v>
      </c>
      <c r="AB63" s="194"/>
      <c r="AC63" s="162"/>
      <c r="AD63" s="38"/>
      <c r="AE63" s="170">
        <f t="shared" si="6"/>
        <v>0</v>
      </c>
      <c r="AF63" s="173">
        <f t="shared" si="7"/>
        <v>0</v>
      </c>
      <c r="AG63" s="428">
        <f t="shared" si="8"/>
        <v>0</v>
      </c>
    </row>
    <row r="64" spans="1:33" ht="15" customHeight="1" x14ac:dyDescent="0.25">
      <c r="A64" s="15">
        <v>52</v>
      </c>
      <c r="B64" s="19" t="s">
        <v>100</v>
      </c>
      <c r="C64" s="20" t="s">
        <v>12</v>
      </c>
      <c r="D64" s="52">
        <f>'Пн День 1 Нед 1'!AB64</f>
        <v>0</v>
      </c>
      <c r="E64" s="20"/>
      <c r="F64" s="38"/>
      <c r="G64" s="38"/>
      <c r="H64" s="144"/>
      <c r="I64" s="489"/>
      <c r="J64" s="35"/>
      <c r="K64" s="38"/>
      <c r="L64" s="490">
        <f t="shared" si="2"/>
        <v>0</v>
      </c>
      <c r="M64" s="38"/>
      <c r="N64" s="38"/>
      <c r="O64" s="38"/>
      <c r="P64" s="144"/>
      <c r="Q64" s="35"/>
      <c r="R64" s="38"/>
      <c r="S64" s="38"/>
      <c r="T64" s="490">
        <f t="shared" si="3"/>
        <v>0</v>
      </c>
      <c r="U64" s="38"/>
      <c r="V64" s="35"/>
      <c r="W64" s="203">
        <f t="shared" si="4"/>
        <v>0</v>
      </c>
      <c r="X64" s="38"/>
      <c r="Y64" s="38"/>
      <c r="Z64" s="38"/>
      <c r="AA64" s="362">
        <f t="shared" si="5"/>
        <v>0</v>
      </c>
      <c r="AB64" s="194"/>
      <c r="AC64" s="162"/>
      <c r="AD64" s="38"/>
      <c r="AE64" s="170">
        <f t="shared" si="6"/>
        <v>0</v>
      </c>
      <c r="AF64" s="173">
        <f t="shared" si="7"/>
        <v>0</v>
      </c>
      <c r="AG64" s="428">
        <f t="shared" si="8"/>
        <v>0</v>
      </c>
    </row>
    <row r="65" spans="1:33" ht="15" customHeight="1" x14ac:dyDescent="0.25">
      <c r="A65" s="15">
        <v>53</v>
      </c>
      <c r="B65" s="19" t="s">
        <v>174</v>
      </c>
      <c r="C65" s="20" t="s">
        <v>12</v>
      </c>
      <c r="D65" s="52">
        <f>'Пн День 1 Нед 1'!AB65</f>
        <v>0</v>
      </c>
      <c r="E65" s="20"/>
      <c r="F65" s="38"/>
      <c r="G65" s="38"/>
      <c r="H65" s="144"/>
      <c r="I65" s="489"/>
      <c r="J65" s="35"/>
      <c r="K65" s="38"/>
      <c r="L65" s="490">
        <f t="shared" si="2"/>
        <v>0</v>
      </c>
      <c r="M65" s="38"/>
      <c r="N65" s="38"/>
      <c r="O65" s="38"/>
      <c r="P65" s="144"/>
      <c r="Q65" s="35"/>
      <c r="R65" s="38"/>
      <c r="S65" s="38"/>
      <c r="T65" s="490">
        <f t="shared" si="3"/>
        <v>0</v>
      </c>
      <c r="U65" s="38"/>
      <c r="V65" s="35"/>
      <c r="W65" s="203">
        <f t="shared" si="4"/>
        <v>0</v>
      </c>
      <c r="X65" s="38"/>
      <c r="Y65" s="38"/>
      <c r="Z65" s="38"/>
      <c r="AA65" s="362">
        <f t="shared" si="5"/>
        <v>0</v>
      </c>
      <c r="AB65" s="194"/>
      <c r="AC65" s="162"/>
      <c r="AD65" s="38"/>
      <c r="AE65" s="170">
        <f t="shared" si="6"/>
        <v>0</v>
      </c>
      <c r="AF65" s="173">
        <f t="shared" si="7"/>
        <v>0</v>
      </c>
      <c r="AG65" s="428">
        <f t="shared" si="8"/>
        <v>0</v>
      </c>
    </row>
    <row r="66" spans="1:33" ht="15" customHeight="1" x14ac:dyDescent="0.25">
      <c r="A66" s="15">
        <v>54</v>
      </c>
      <c r="B66" s="16" t="s">
        <v>90</v>
      </c>
      <c r="C66" s="25" t="s">
        <v>12</v>
      </c>
      <c r="D66" s="52">
        <f>'Пн День 1 Нед 1'!AB66</f>
        <v>0</v>
      </c>
      <c r="E66" s="413"/>
      <c r="F66" s="38"/>
      <c r="G66" s="38"/>
      <c r="H66" s="144"/>
      <c r="I66" s="489"/>
      <c r="J66" s="35"/>
      <c r="K66" s="38"/>
      <c r="L66" s="490">
        <f t="shared" si="2"/>
        <v>0</v>
      </c>
      <c r="M66" s="38"/>
      <c r="N66" s="38"/>
      <c r="O66" s="38"/>
      <c r="P66" s="144"/>
      <c r="Q66" s="35"/>
      <c r="R66" s="38"/>
      <c r="S66" s="38"/>
      <c r="T66" s="490">
        <f t="shared" si="3"/>
        <v>0</v>
      </c>
      <c r="U66" s="38"/>
      <c r="V66" s="35"/>
      <c r="W66" s="203">
        <f t="shared" si="4"/>
        <v>0</v>
      </c>
      <c r="X66" s="38"/>
      <c r="Y66" s="38"/>
      <c r="Z66" s="38"/>
      <c r="AA66" s="362">
        <f t="shared" si="5"/>
        <v>0</v>
      </c>
      <c r="AB66" s="194"/>
      <c r="AC66" s="162"/>
      <c r="AD66" s="38"/>
      <c r="AE66" s="170">
        <f t="shared" si="6"/>
        <v>0</v>
      </c>
      <c r="AF66" s="173">
        <f t="shared" si="7"/>
        <v>0</v>
      </c>
      <c r="AG66" s="428">
        <f t="shared" si="8"/>
        <v>0</v>
      </c>
    </row>
    <row r="67" spans="1:33" ht="15" customHeight="1" x14ac:dyDescent="0.25">
      <c r="A67" s="15">
        <v>55</v>
      </c>
      <c r="B67" s="47" t="s">
        <v>118</v>
      </c>
      <c r="C67" s="25" t="s">
        <v>12</v>
      </c>
      <c r="D67" s="52">
        <f>'Пн День 1 Нед 1'!AB67</f>
        <v>0</v>
      </c>
      <c r="E67" s="413"/>
      <c r="F67" s="38"/>
      <c r="G67" s="38"/>
      <c r="H67" s="144"/>
      <c r="I67" s="489"/>
      <c r="J67" s="35"/>
      <c r="K67" s="38"/>
      <c r="L67" s="490">
        <f t="shared" si="2"/>
        <v>0</v>
      </c>
      <c r="M67" s="38"/>
      <c r="N67" s="38"/>
      <c r="O67" s="38"/>
      <c r="P67" s="144"/>
      <c r="Q67" s="35"/>
      <c r="R67" s="38"/>
      <c r="S67" s="38"/>
      <c r="T67" s="490">
        <f t="shared" si="3"/>
        <v>0</v>
      </c>
      <c r="U67" s="38"/>
      <c r="V67" s="35"/>
      <c r="W67" s="203">
        <f t="shared" si="4"/>
        <v>0</v>
      </c>
      <c r="X67" s="38"/>
      <c r="Y67" s="38"/>
      <c r="Z67" s="38"/>
      <c r="AA67" s="362">
        <f t="shared" si="5"/>
        <v>0</v>
      </c>
      <c r="AB67" s="194"/>
      <c r="AC67" s="162"/>
      <c r="AD67" s="38"/>
      <c r="AE67" s="170">
        <f t="shared" si="6"/>
        <v>0</v>
      </c>
      <c r="AF67" s="173">
        <f t="shared" si="7"/>
        <v>0</v>
      </c>
      <c r="AG67" s="428">
        <f t="shared" si="8"/>
        <v>0</v>
      </c>
    </row>
    <row r="68" spans="1:33" ht="15" customHeight="1" x14ac:dyDescent="0.25">
      <c r="A68" s="15">
        <v>56</v>
      </c>
      <c r="B68" s="19" t="s">
        <v>53</v>
      </c>
      <c r="C68" s="20" t="s">
        <v>12</v>
      </c>
      <c r="D68" s="52">
        <f>'Пн День 1 Нед 1'!AB68</f>
        <v>0</v>
      </c>
      <c r="E68" s="20"/>
      <c r="F68" s="38"/>
      <c r="G68" s="38"/>
      <c r="H68" s="144"/>
      <c r="I68" s="489"/>
      <c r="J68" s="35"/>
      <c r="K68" s="38"/>
      <c r="L68" s="490">
        <f t="shared" si="2"/>
        <v>0</v>
      </c>
      <c r="M68" s="38"/>
      <c r="N68" s="38"/>
      <c r="O68" s="38"/>
      <c r="P68" s="144"/>
      <c r="Q68" s="35"/>
      <c r="R68" s="38"/>
      <c r="S68" s="38"/>
      <c r="T68" s="490">
        <f t="shared" si="3"/>
        <v>0</v>
      </c>
      <c r="U68" s="38"/>
      <c r="V68" s="35"/>
      <c r="W68" s="203">
        <f t="shared" si="4"/>
        <v>0</v>
      </c>
      <c r="X68" s="38"/>
      <c r="Y68" s="38"/>
      <c r="Z68" s="38"/>
      <c r="AA68" s="362">
        <f t="shared" si="5"/>
        <v>0</v>
      </c>
      <c r="AB68" s="194"/>
      <c r="AC68" s="162"/>
      <c r="AD68" s="38"/>
      <c r="AE68" s="170">
        <f t="shared" si="6"/>
        <v>0</v>
      </c>
      <c r="AF68" s="173">
        <f t="shared" si="7"/>
        <v>0</v>
      </c>
      <c r="AG68" s="428">
        <f t="shared" si="8"/>
        <v>0</v>
      </c>
    </row>
    <row r="69" spans="1:33" x14ac:dyDescent="0.25">
      <c r="A69" s="15">
        <v>57</v>
      </c>
      <c r="B69" s="16" t="s">
        <v>54</v>
      </c>
      <c r="C69" s="17" t="s">
        <v>12</v>
      </c>
      <c r="D69" s="52">
        <f>'Пн День 1 Нед 1'!AB69</f>
        <v>-2.7300000000000001E-2</v>
      </c>
      <c r="E69" s="20"/>
      <c r="F69" s="38"/>
      <c r="G69" s="38"/>
      <c r="H69" s="144"/>
      <c r="I69" s="489"/>
      <c r="J69" s="35"/>
      <c r="K69" s="38"/>
      <c r="L69" s="490">
        <f t="shared" si="2"/>
        <v>0</v>
      </c>
      <c r="M69" s="38"/>
      <c r="N69" s="38"/>
      <c r="O69" s="38"/>
      <c r="P69" s="144"/>
      <c r="Q69" s="35"/>
      <c r="R69" s="38"/>
      <c r="S69" s="38"/>
      <c r="T69" s="490">
        <f t="shared" si="3"/>
        <v>0</v>
      </c>
      <c r="U69" s="38"/>
      <c r="V69" s="35"/>
      <c r="W69" s="203">
        <f t="shared" si="4"/>
        <v>0</v>
      </c>
      <c r="X69" s="38"/>
      <c r="Y69" s="38"/>
      <c r="Z69" s="38"/>
      <c r="AA69" s="362">
        <f t="shared" si="5"/>
        <v>0</v>
      </c>
      <c r="AB69" s="194"/>
      <c r="AC69" s="162"/>
      <c r="AD69" s="38"/>
      <c r="AE69" s="170">
        <f t="shared" si="6"/>
        <v>0</v>
      </c>
      <c r="AF69" s="173">
        <f t="shared" si="7"/>
        <v>0</v>
      </c>
      <c r="AG69" s="428">
        <f t="shared" si="8"/>
        <v>-2.7300000000000001E-2</v>
      </c>
    </row>
    <row r="70" spans="1:33" ht="15" customHeight="1" x14ac:dyDescent="0.25">
      <c r="A70" s="15">
        <v>58</v>
      </c>
      <c r="B70" s="16" t="s">
        <v>55</v>
      </c>
      <c r="C70" s="17" t="s">
        <v>12</v>
      </c>
      <c r="D70" s="52">
        <f>'Пн День 1 Нед 1'!AB70</f>
        <v>0</v>
      </c>
      <c r="E70" s="20"/>
      <c r="F70" s="38"/>
      <c r="G70" s="38"/>
      <c r="H70" s="144"/>
      <c r="I70" s="489"/>
      <c r="J70" s="35"/>
      <c r="K70" s="38"/>
      <c r="L70" s="490">
        <f t="shared" si="2"/>
        <v>0</v>
      </c>
      <c r="M70" s="38"/>
      <c r="N70" s="38"/>
      <c r="O70" s="38"/>
      <c r="P70" s="144"/>
      <c r="Q70" s="35"/>
      <c r="R70" s="38"/>
      <c r="S70" s="38"/>
      <c r="T70" s="490">
        <f t="shared" si="3"/>
        <v>0</v>
      </c>
      <c r="U70" s="38"/>
      <c r="V70" s="35"/>
      <c r="W70" s="203">
        <f t="shared" si="4"/>
        <v>0</v>
      </c>
      <c r="X70" s="38"/>
      <c r="Y70" s="38"/>
      <c r="Z70" s="38"/>
      <c r="AA70" s="362">
        <f t="shared" si="5"/>
        <v>0</v>
      </c>
      <c r="AB70" s="194"/>
      <c r="AC70" s="162"/>
      <c r="AD70" s="38"/>
      <c r="AE70" s="170">
        <f t="shared" si="6"/>
        <v>0</v>
      </c>
      <c r="AF70" s="173">
        <f t="shared" si="7"/>
        <v>0</v>
      </c>
      <c r="AG70" s="428">
        <f t="shared" si="8"/>
        <v>0</v>
      </c>
    </row>
    <row r="71" spans="1:33" x14ac:dyDescent="0.25">
      <c r="A71" s="15">
        <v>59</v>
      </c>
      <c r="B71" s="16" t="s">
        <v>56</v>
      </c>
      <c r="C71" s="17" t="s">
        <v>12</v>
      </c>
      <c r="D71" s="52">
        <f>'Пн День 1 Нед 1'!AB71</f>
        <v>0</v>
      </c>
      <c r="E71" s="20"/>
      <c r="F71" s="38"/>
      <c r="G71" s="404">
        <v>1.6000000000000001E-3</v>
      </c>
      <c r="H71" s="144"/>
      <c r="I71" s="489"/>
      <c r="J71" s="35"/>
      <c r="K71" s="38"/>
      <c r="L71" s="490">
        <f t="shared" si="2"/>
        <v>1.6000000000000001E-3</v>
      </c>
      <c r="M71" s="38"/>
      <c r="N71" s="404">
        <v>1.6000000000000001E-3</v>
      </c>
      <c r="O71" s="38"/>
      <c r="P71" s="144"/>
      <c r="Q71" s="35"/>
      <c r="R71" s="38"/>
      <c r="S71" s="38"/>
      <c r="T71" s="490">
        <f t="shared" si="3"/>
        <v>1.6000000000000001E-3</v>
      </c>
      <c r="U71" s="38"/>
      <c r="V71" s="35"/>
      <c r="W71" s="203">
        <f t="shared" si="4"/>
        <v>0</v>
      </c>
      <c r="X71" s="38"/>
      <c r="Y71" s="38"/>
      <c r="Z71" s="38"/>
      <c r="AA71" s="362">
        <f t="shared" si="5"/>
        <v>0</v>
      </c>
      <c r="AB71" s="194"/>
      <c r="AC71" s="162"/>
      <c r="AD71" s="38"/>
      <c r="AE71" s="170">
        <f t="shared" si="6"/>
        <v>0</v>
      </c>
      <c r="AF71" s="173">
        <f t="shared" ref="AF71:AF102" si="9">L71+T71+W71+AE71</f>
        <v>3.2000000000000002E-3</v>
      </c>
      <c r="AG71" s="428">
        <f t="shared" ref="AG71:AG102" si="10">(D71+E71)-AF71</f>
        <v>-3.2000000000000002E-3</v>
      </c>
    </row>
    <row r="72" spans="1:33" ht="15" customHeight="1" x14ac:dyDescent="0.25">
      <c r="A72" s="15">
        <v>60</v>
      </c>
      <c r="B72" s="47" t="s">
        <v>107</v>
      </c>
      <c r="C72" s="55" t="s">
        <v>12</v>
      </c>
      <c r="D72" s="52">
        <f>'Пн День 1 Нед 1'!AB72</f>
        <v>0</v>
      </c>
      <c r="E72" s="414"/>
      <c r="F72" s="38"/>
      <c r="G72" s="38"/>
      <c r="H72" s="144"/>
      <c r="I72" s="489"/>
      <c r="J72" s="35"/>
      <c r="K72" s="38"/>
      <c r="L72" s="490">
        <f t="shared" ref="L72:L135" si="11">(G72+I72+J72+K72)*$L$5</f>
        <v>0</v>
      </c>
      <c r="M72" s="38"/>
      <c r="N72" s="38"/>
      <c r="O72" s="38"/>
      <c r="P72" s="144"/>
      <c r="Q72" s="35"/>
      <c r="R72" s="38"/>
      <c r="S72" s="38"/>
      <c r="T72" s="490">
        <f t="shared" ref="T72:T135" si="12">(N72+O72+Q72+R72)*$T$5</f>
        <v>0</v>
      </c>
      <c r="U72" s="38"/>
      <c r="V72" s="35"/>
      <c r="W72" s="203">
        <f t="shared" ref="W72:W135" si="13">(U72+V72)*$W$5</f>
        <v>0</v>
      </c>
      <c r="X72" s="38"/>
      <c r="Y72" s="38"/>
      <c r="Z72" s="38"/>
      <c r="AA72" s="362">
        <f t="shared" ref="AA72:AA135" si="14">(X72+Y72+Z72)*$AA$5</f>
        <v>0</v>
      </c>
      <c r="AB72" s="194"/>
      <c r="AC72" s="162"/>
      <c r="AD72" s="38"/>
      <c r="AE72" s="170">
        <f t="shared" ref="AE72:AE135" si="15">(AB72+AC72+AD72)*$AE$5</f>
        <v>0</v>
      </c>
      <c r="AF72" s="173">
        <f t="shared" si="9"/>
        <v>0</v>
      </c>
      <c r="AG72" s="428">
        <f t="shared" si="10"/>
        <v>0</v>
      </c>
    </row>
    <row r="73" spans="1:33" ht="15" customHeight="1" x14ac:dyDescent="0.25">
      <c r="A73" s="15"/>
      <c r="B73" s="268" t="s">
        <v>178</v>
      </c>
      <c r="C73" s="7"/>
      <c r="D73" s="52">
        <f>'Пн День 1 Нед 1'!AB73</f>
        <v>0</v>
      </c>
      <c r="E73" s="7"/>
      <c r="F73" s="38"/>
      <c r="G73" s="38"/>
      <c r="H73" s="144"/>
      <c r="I73" s="489"/>
      <c r="J73" s="35"/>
      <c r="K73" s="38"/>
      <c r="L73" s="490">
        <f t="shared" si="11"/>
        <v>0</v>
      </c>
      <c r="M73" s="38"/>
      <c r="N73" s="38"/>
      <c r="O73" s="38"/>
      <c r="P73" s="144"/>
      <c r="Q73" s="35"/>
      <c r="R73" s="38"/>
      <c r="S73" s="38"/>
      <c r="T73" s="490">
        <f t="shared" si="12"/>
        <v>0</v>
      </c>
      <c r="U73" s="38"/>
      <c r="V73" s="35"/>
      <c r="W73" s="203">
        <f t="shared" si="13"/>
        <v>0</v>
      </c>
      <c r="X73" s="38"/>
      <c r="Y73" s="38"/>
      <c r="Z73" s="38"/>
      <c r="AA73" s="362">
        <f t="shared" si="14"/>
        <v>0</v>
      </c>
      <c r="AB73" s="194"/>
      <c r="AC73" s="162"/>
      <c r="AD73" s="38"/>
      <c r="AE73" s="170">
        <f t="shared" si="15"/>
        <v>0</v>
      </c>
      <c r="AF73" s="173">
        <f t="shared" si="9"/>
        <v>0</v>
      </c>
      <c r="AG73" s="428">
        <f t="shared" si="10"/>
        <v>0</v>
      </c>
    </row>
    <row r="74" spans="1:33" x14ac:dyDescent="0.25">
      <c r="A74" s="15">
        <v>61</v>
      </c>
      <c r="B74" s="16" t="s">
        <v>57</v>
      </c>
      <c r="C74" s="17" t="s">
        <v>12</v>
      </c>
      <c r="D74" s="52">
        <f>'Пн День 1 Нед 1'!AB74</f>
        <v>-1E-3</v>
      </c>
      <c r="E74" s="20"/>
      <c r="F74" s="38"/>
      <c r="G74" s="38"/>
      <c r="H74" s="144"/>
      <c r="I74" s="489"/>
      <c r="J74" s="406">
        <v>5.0000000000000001E-4</v>
      </c>
      <c r="K74" s="38"/>
      <c r="L74" s="490">
        <f t="shared" si="11"/>
        <v>5.0000000000000001E-4</v>
      </c>
      <c r="M74" s="38"/>
      <c r="N74" s="38"/>
      <c r="O74" s="38"/>
      <c r="P74" s="144"/>
      <c r="Q74" s="406">
        <v>5.0000000000000001E-4</v>
      </c>
      <c r="R74" s="38"/>
      <c r="S74" s="38"/>
      <c r="T74" s="490">
        <f t="shared" si="12"/>
        <v>5.0000000000000001E-4</v>
      </c>
      <c r="U74" s="38"/>
      <c r="V74" s="218">
        <v>5.0000000000000001E-4</v>
      </c>
      <c r="W74" s="203">
        <f t="shared" si="13"/>
        <v>5.0000000000000001E-4</v>
      </c>
      <c r="X74" s="38"/>
      <c r="Y74" s="169">
        <v>1E-3</v>
      </c>
      <c r="Z74" s="38"/>
      <c r="AA74" s="362">
        <f t="shared" si="14"/>
        <v>0</v>
      </c>
      <c r="AB74" s="194"/>
      <c r="AC74" s="162"/>
      <c r="AD74" s="38"/>
      <c r="AE74" s="170">
        <f t="shared" si="15"/>
        <v>0</v>
      </c>
      <c r="AF74" s="173">
        <f t="shared" si="9"/>
        <v>1.5E-3</v>
      </c>
      <c r="AG74" s="428">
        <f t="shared" si="10"/>
        <v>-2.5000000000000001E-3</v>
      </c>
    </row>
    <row r="75" spans="1:33" ht="15" customHeight="1" x14ac:dyDescent="0.25">
      <c r="A75" s="15">
        <v>62</v>
      </c>
      <c r="B75" s="16" t="s">
        <v>58</v>
      </c>
      <c r="C75" s="17" t="s">
        <v>12</v>
      </c>
      <c r="D75" s="52">
        <f>'Пн День 1 Нед 1'!AB75</f>
        <v>0</v>
      </c>
      <c r="E75" s="20"/>
      <c r="F75" s="38"/>
      <c r="G75" s="38"/>
      <c r="H75" s="144"/>
      <c r="I75" s="489"/>
      <c r="J75" s="35"/>
      <c r="K75" s="38"/>
      <c r="L75" s="490">
        <f t="shared" si="11"/>
        <v>0</v>
      </c>
      <c r="M75" s="38"/>
      <c r="N75" s="38"/>
      <c r="O75" s="38"/>
      <c r="P75" s="144"/>
      <c r="Q75" s="35"/>
      <c r="R75" s="38"/>
      <c r="S75" s="38"/>
      <c r="T75" s="490">
        <f t="shared" si="12"/>
        <v>0</v>
      </c>
      <c r="U75" s="38"/>
      <c r="V75" s="35"/>
      <c r="W75" s="203">
        <f t="shared" si="13"/>
        <v>0</v>
      </c>
      <c r="X75" s="38"/>
      <c r="Y75" s="38"/>
      <c r="Z75" s="38"/>
      <c r="AA75" s="362">
        <f t="shared" si="14"/>
        <v>0</v>
      </c>
      <c r="AB75" s="194"/>
      <c r="AC75" s="162"/>
      <c r="AD75" s="38"/>
      <c r="AE75" s="170">
        <f t="shared" si="15"/>
        <v>0</v>
      </c>
      <c r="AF75" s="173">
        <f t="shared" si="9"/>
        <v>0</v>
      </c>
      <c r="AG75" s="428">
        <f t="shared" si="10"/>
        <v>0</v>
      </c>
    </row>
    <row r="76" spans="1:33" x14ac:dyDescent="0.25">
      <c r="A76" s="15">
        <v>63</v>
      </c>
      <c r="B76" s="16" t="s">
        <v>59</v>
      </c>
      <c r="C76" s="17" t="s">
        <v>12</v>
      </c>
      <c r="D76" s="52">
        <f>'Пн День 1 Нед 1'!AB76</f>
        <v>0</v>
      </c>
      <c r="E76" s="20"/>
      <c r="F76" s="38"/>
      <c r="G76" s="38"/>
      <c r="H76" s="144"/>
      <c r="I76" s="489"/>
      <c r="J76" s="35"/>
      <c r="K76" s="38"/>
      <c r="L76" s="490">
        <f t="shared" si="11"/>
        <v>0</v>
      </c>
      <c r="M76" s="38"/>
      <c r="N76" s="38"/>
      <c r="O76" s="38"/>
      <c r="P76" s="144"/>
      <c r="Q76" s="35"/>
      <c r="R76" s="38"/>
      <c r="S76" s="38"/>
      <c r="T76" s="490">
        <f t="shared" si="12"/>
        <v>0</v>
      </c>
      <c r="U76" s="38"/>
      <c r="V76" s="35"/>
      <c r="W76" s="203">
        <f t="shared" si="13"/>
        <v>0</v>
      </c>
      <c r="X76" s="38"/>
      <c r="Y76" s="38"/>
      <c r="Z76" s="38"/>
      <c r="AA76" s="362">
        <f t="shared" si="14"/>
        <v>0</v>
      </c>
      <c r="AB76" s="194"/>
      <c r="AC76" s="194"/>
      <c r="AD76" s="38"/>
      <c r="AE76" s="170">
        <f t="shared" si="15"/>
        <v>0</v>
      </c>
      <c r="AF76" s="173">
        <f t="shared" si="9"/>
        <v>0</v>
      </c>
      <c r="AG76" s="428">
        <f t="shared" si="10"/>
        <v>0</v>
      </c>
    </row>
    <row r="77" spans="1:33" ht="15" customHeight="1" x14ac:dyDescent="0.25">
      <c r="A77" s="15">
        <v>64</v>
      </c>
      <c r="B77" s="16" t="s">
        <v>60</v>
      </c>
      <c r="C77" s="17" t="s">
        <v>12</v>
      </c>
      <c r="D77" s="52">
        <f>'Пн День 1 Нед 1'!AB77</f>
        <v>0</v>
      </c>
      <c r="E77" s="20"/>
      <c r="F77" s="38"/>
      <c r="G77" s="38"/>
      <c r="H77" s="144"/>
      <c r="I77" s="489"/>
      <c r="J77" s="35"/>
      <c r="K77" s="38"/>
      <c r="L77" s="490">
        <f t="shared" si="11"/>
        <v>0</v>
      </c>
      <c r="M77" s="38"/>
      <c r="N77" s="38"/>
      <c r="O77" s="38"/>
      <c r="P77" s="144"/>
      <c r="Q77" s="35"/>
      <c r="R77" s="38"/>
      <c r="S77" s="38"/>
      <c r="T77" s="490">
        <f t="shared" si="12"/>
        <v>0</v>
      </c>
      <c r="U77" s="38"/>
      <c r="V77" s="35"/>
      <c r="W77" s="203">
        <f t="shared" si="13"/>
        <v>0</v>
      </c>
      <c r="X77" s="38"/>
      <c r="Y77" s="38"/>
      <c r="Z77" s="38"/>
      <c r="AA77" s="362">
        <f t="shared" si="14"/>
        <v>0</v>
      </c>
      <c r="AB77" s="194"/>
      <c r="AC77" s="162"/>
      <c r="AD77" s="38"/>
      <c r="AE77" s="170">
        <f t="shared" si="15"/>
        <v>0</v>
      </c>
      <c r="AF77" s="173">
        <f t="shared" si="9"/>
        <v>0</v>
      </c>
      <c r="AG77" s="428">
        <f t="shared" si="10"/>
        <v>0</v>
      </c>
    </row>
    <row r="78" spans="1:33" ht="15" customHeight="1" x14ac:dyDescent="0.25">
      <c r="A78" s="15">
        <v>65</v>
      </c>
      <c r="B78" s="16" t="s">
        <v>175</v>
      </c>
      <c r="C78" s="17" t="s">
        <v>12</v>
      </c>
      <c r="D78" s="52">
        <f>'Пн День 1 Нед 1'!AB78</f>
        <v>0</v>
      </c>
      <c r="E78" s="20"/>
      <c r="F78" s="38"/>
      <c r="G78" s="38"/>
      <c r="H78" s="144"/>
      <c r="I78" s="489"/>
      <c r="J78" s="35"/>
      <c r="K78" s="38"/>
      <c r="L78" s="490">
        <f t="shared" si="11"/>
        <v>0</v>
      </c>
      <c r="M78" s="38"/>
      <c r="N78" s="38"/>
      <c r="O78" s="38"/>
      <c r="P78" s="144"/>
      <c r="Q78" s="35"/>
      <c r="R78" s="38"/>
      <c r="S78" s="38"/>
      <c r="T78" s="490">
        <f t="shared" si="12"/>
        <v>0</v>
      </c>
      <c r="U78" s="38"/>
      <c r="V78" s="35"/>
      <c r="W78" s="203">
        <f t="shared" si="13"/>
        <v>0</v>
      </c>
      <c r="X78" s="38"/>
      <c r="Y78" s="38"/>
      <c r="Z78" s="38"/>
      <c r="AA78" s="362">
        <f t="shared" si="14"/>
        <v>0</v>
      </c>
      <c r="AB78" s="194"/>
      <c r="AC78" s="162"/>
      <c r="AD78" s="38"/>
      <c r="AE78" s="170">
        <f t="shared" si="15"/>
        <v>0</v>
      </c>
      <c r="AF78" s="173">
        <f t="shared" si="9"/>
        <v>0</v>
      </c>
      <c r="AG78" s="428">
        <f t="shared" si="10"/>
        <v>0</v>
      </c>
    </row>
    <row r="79" spans="1:33" ht="15" customHeight="1" x14ac:dyDescent="0.25">
      <c r="A79" s="15"/>
      <c r="B79" s="268" t="s">
        <v>176</v>
      </c>
      <c r="C79" s="7"/>
      <c r="D79" s="52">
        <f>'Пн День 1 Нед 1'!AB79</f>
        <v>0</v>
      </c>
      <c r="E79" s="7"/>
      <c r="F79" s="38"/>
      <c r="G79" s="38"/>
      <c r="H79" s="144"/>
      <c r="I79" s="489"/>
      <c r="J79" s="35"/>
      <c r="K79" s="38"/>
      <c r="L79" s="490">
        <f t="shared" si="11"/>
        <v>0</v>
      </c>
      <c r="M79" s="38"/>
      <c r="N79" s="38"/>
      <c r="O79" s="38"/>
      <c r="P79" s="144"/>
      <c r="Q79" s="35"/>
      <c r="R79" s="38"/>
      <c r="S79" s="38"/>
      <c r="T79" s="490">
        <f t="shared" si="12"/>
        <v>0</v>
      </c>
      <c r="U79" s="38"/>
      <c r="V79" s="35"/>
      <c r="W79" s="203">
        <f t="shared" si="13"/>
        <v>0</v>
      </c>
      <c r="X79" s="38"/>
      <c r="Y79" s="38"/>
      <c r="Z79" s="38"/>
      <c r="AA79" s="362">
        <f t="shared" si="14"/>
        <v>0</v>
      </c>
      <c r="AB79" s="194"/>
      <c r="AC79" s="162"/>
      <c r="AD79" s="38"/>
      <c r="AE79" s="170">
        <f t="shared" si="15"/>
        <v>0</v>
      </c>
      <c r="AF79" s="173">
        <f t="shared" si="9"/>
        <v>0</v>
      </c>
      <c r="AG79" s="428">
        <f t="shared" si="10"/>
        <v>0</v>
      </c>
    </row>
    <row r="80" spans="1:33" ht="15" customHeight="1" x14ac:dyDescent="0.25">
      <c r="A80" s="15">
        <v>66</v>
      </c>
      <c r="B80" s="19" t="s">
        <v>66</v>
      </c>
      <c r="C80" s="20" t="s">
        <v>12</v>
      </c>
      <c r="D80" s="52">
        <f>'Пн День 1 Нед 1'!AB80</f>
        <v>-2.0400000000000001E-2</v>
      </c>
      <c r="E80" s="20"/>
      <c r="F80" s="38"/>
      <c r="G80" s="38"/>
      <c r="H80" s="144"/>
      <c r="I80" s="489"/>
      <c r="J80" s="35"/>
      <c r="K80" s="38"/>
      <c r="L80" s="490">
        <f t="shared" si="11"/>
        <v>0</v>
      </c>
      <c r="M80" s="38"/>
      <c r="N80" s="38"/>
      <c r="O80" s="38"/>
      <c r="P80" s="144"/>
      <c r="Q80" s="35"/>
      <c r="R80" s="38"/>
      <c r="S80" s="38"/>
      <c r="T80" s="490">
        <f t="shared" si="12"/>
        <v>0</v>
      </c>
      <c r="U80" s="38"/>
      <c r="V80" s="35"/>
      <c r="W80" s="203">
        <f t="shared" si="13"/>
        <v>0</v>
      </c>
      <c r="X80" s="38"/>
      <c r="Y80" s="38"/>
      <c r="Z80" s="38"/>
      <c r="AA80" s="362">
        <f t="shared" si="14"/>
        <v>0</v>
      </c>
      <c r="AB80" s="194"/>
      <c r="AC80" s="162"/>
      <c r="AD80" s="38"/>
      <c r="AE80" s="170">
        <f t="shared" si="15"/>
        <v>0</v>
      </c>
      <c r="AF80" s="173">
        <f t="shared" si="9"/>
        <v>0</v>
      </c>
      <c r="AG80" s="428">
        <f t="shared" si="10"/>
        <v>-2.0400000000000001E-2</v>
      </c>
    </row>
    <row r="81" spans="1:33" ht="15" customHeight="1" x14ac:dyDescent="0.25">
      <c r="A81" s="15">
        <v>67</v>
      </c>
      <c r="B81" s="19" t="s">
        <v>67</v>
      </c>
      <c r="C81" s="20" t="s">
        <v>12</v>
      </c>
      <c r="D81" s="52">
        <f>'Пн День 1 Нед 1'!AB81</f>
        <v>-1.0200000000000001E-2</v>
      </c>
      <c r="E81" s="20"/>
      <c r="F81" s="38"/>
      <c r="G81" s="38"/>
      <c r="H81" s="144"/>
      <c r="I81" s="489"/>
      <c r="J81" s="35"/>
      <c r="K81" s="38"/>
      <c r="L81" s="490">
        <f t="shared" si="11"/>
        <v>0</v>
      </c>
      <c r="M81" s="38"/>
      <c r="N81" s="38"/>
      <c r="O81" s="38"/>
      <c r="P81" s="144"/>
      <c r="Q81" s="35"/>
      <c r="R81" s="38"/>
      <c r="S81" s="38"/>
      <c r="T81" s="490">
        <f t="shared" si="12"/>
        <v>0</v>
      </c>
      <c r="U81" s="38"/>
      <c r="V81" s="35"/>
      <c r="W81" s="203">
        <f t="shared" si="13"/>
        <v>0</v>
      </c>
      <c r="X81" s="38"/>
      <c r="Y81" s="38"/>
      <c r="Z81" s="38"/>
      <c r="AA81" s="362">
        <f t="shared" si="14"/>
        <v>0</v>
      </c>
      <c r="AB81" s="194"/>
      <c r="AC81" s="162"/>
      <c r="AD81" s="38"/>
      <c r="AE81" s="170">
        <f t="shared" si="15"/>
        <v>0</v>
      </c>
      <c r="AF81" s="173">
        <f t="shared" si="9"/>
        <v>0</v>
      </c>
      <c r="AG81" s="428">
        <f t="shared" si="10"/>
        <v>-1.0200000000000001E-2</v>
      </c>
    </row>
    <row r="82" spans="1:33" ht="15" customHeight="1" x14ac:dyDescent="0.25">
      <c r="A82" s="15">
        <v>68</v>
      </c>
      <c r="B82" s="19" t="s">
        <v>68</v>
      </c>
      <c r="C82" s="20" t="s">
        <v>12</v>
      </c>
      <c r="D82" s="52">
        <f>'Пн День 1 Нед 1'!AB82</f>
        <v>0</v>
      </c>
      <c r="E82" s="20"/>
      <c r="F82" s="38"/>
      <c r="G82" s="38"/>
      <c r="H82" s="144"/>
      <c r="I82" s="489"/>
      <c r="J82" s="35"/>
      <c r="K82" s="38"/>
      <c r="L82" s="490">
        <f t="shared" si="11"/>
        <v>0</v>
      </c>
      <c r="M82" s="38"/>
      <c r="N82" s="38"/>
      <c r="O82" s="38"/>
      <c r="P82" s="144"/>
      <c r="Q82" s="35"/>
      <c r="R82" s="38"/>
      <c r="S82" s="38"/>
      <c r="T82" s="490">
        <f t="shared" si="12"/>
        <v>0</v>
      </c>
      <c r="U82" s="38"/>
      <c r="V82" s="35"/>
      <c r="W82" s="203">
        <f t="shared" si="13"/>
        <v>0</v>
      </c>
      <c r="X82" s="38"/>
      <c r="Y82" s="38"/>
      <c r="Z82" s="38"/>
      <c r="AA82" s="362">
        <f t="shared" si="14"/>
        <v>0</v>
      </c>
      <c r="AB82" s="194"/>
      <c r="AC82" s="162"/>
      <c r="AD82" s="38"/>
      <c r="AE82" s="170">
        <f t="shared" si="15"/>
        <v>0</v>
      </c>
      <c r="AF82" s="173">
        <f t="shared" si="9"/>
        <v>0</v>
      </c>
      <c r="AG82" s="428">
        <f t="shared" si="10"/>
        <v>0</v>
      </c>
    </row>
    <row r="83" spans="1:33" ht="15" customHeight="1" x14ac:dyDescent="0.25">
      <c r="A83" s="15">
        <v>69</v>
      </c>
      <c r="B83" s="16" t="s">
        <v>69</v>
      </c>
      <c r="C83" s="17" t="s">
        <v>12</v>
      </c>
      <c r="D83" s="52">
        <f>'Пн День 1 Нед 1'!AB83</f>
        <v>0</v>
      </c>
      <c r="E83" s="20"/>
      <c r="F83" s="38"/>
      <c r="G83" s="38"/>
      <c r="H83" s="144"/>
      <c r="I83" s="489"/>
      <c r="J83" s="35"/>
      <c r="K83" s="38"/>
      <c r="L83" s="490">
        <f t="shared" si="11"/>
        <v>0</v>
      </c>
      <c r="M83" s="38"/>
      <c r="N83" s="38"/>
      <c r="O83" s="38"/>
      <c r="P83" s="144"/>
      <c r="Q83" s="35"/>
      <c r="R83" s="38"/>
      <c r="S83" s="38"/>
      <c r="T83" s="490">
        <f t="shared" si="12"/>
        <v>0</v>
      </c>
      <c r="U83" s="38"/>
      <c r="V83" s="35"/>
      <c r="W83" s="203">
        <f t="shared" si="13"/>
        <v>0</v>
      </c>
      <c r="X83" s="38"/>
      <c r="Y83" s="38"/>
      <c r="Z83" s="38"/>
      <c r="AA83" s="362">
        <f t="shared" si="14"/>
        <v>0</v>
      </c>
      <c r="AB83" s="194"/>
      <c r="AC83" s="162"/>
      <c r="AD83" s="38"/>
      <c r="AE83" s="170">
        <f t="shared" si="15"/>
        <v>0</v>
      </c>
      <c r="AF83" s="173">
        <f t="shared" si="9"/>
        <v>0</v>
      </c>
      <c r="AG83" s="428">
        <f t="shared" si="10"/>
        <v>0</v>
      </c>
    </row>
    <row r="84" spans="1:33" ht="15" customHeight="1" x14ac:dyDescent="0.25">
      <c r="A84" s="15">
        <v>70</v>
      </c>
      <c r="B84" s="16" t="s">
        <v>70</v>
      </c>
      <c r="C84" s="17" t="s">
        <v>12</v>
      </c>
      <c r="D84" s="52">
        <f>'Пн День 1 Нед 1'!AB84</f>
        <v>0</v>
      </c>
      <c r="E84" s="20"/>
      <c r="F84" s="38"/>
      <c r="G84" s="38"/>
      <c r="H84" s="144"/>
      <c r="I84" s="489"/>
      <c r="J84" s="35"/>
      <c r="K84" s="38"/>
      <c r="L84" s="490">
        <f t="shared" si="11"/>
        <v>0</v>
      </c>
      <c r="M84" s="38"/>
      <c r="N84" s="38"/>
      <c r="O84" s="38"/>
      <c r="P84" s="144"/>
      <c r="Q84" s="35"/>
      <c r="R84" s="38"/>
      <c r="S84" s="38"/>
      <c r="T84" s="490">
        <f t="shared" si="12"/>
        <v>0</v>
      </c>
      <c r="U84" s="38"/>
      <c r="V84" s="35"/>
      <c r="W84" s="203">
        <f t="shared" si="13"/>
        <v>0</v>
      </c>
      <c r="X84" s="38"/>
      <c r="Y84" s="38"/>
      <c r="Z84" s="38"/>
      <c r="AA84" s="362">
        <f t="shared" si="14"/>
        <v>0</v>
      </c>
      <c r="AB84" s="194"/>
      <c r="AC84" s="504">
        <v>1.5299999999999999E-2</v>
      </c>
      <c r="AD84" s="38"/>
      <c r="AE84" s="170">
        <f t="shared" si="15"/>
        <v>1.5299999999999999E-2</v>
      </c>
      <c r="AF84" s="173">
        <f t="shared" si="9"/>
        <v>1.5299999999999999E-2</v>
      </c>
      <c r="AG84" s="428">
        <f t="shared" si="10"/>
        <v>-1.5299999999999999E-2</v>
      </c>
    </row>
    <row r="85" spans="1:33" x14ac:dyDescent="0.25">
      <c r="A85" s="15">
        <v>71</v>
      </c>
      <c r="B85" s="22" t="s">
        <v>101</v>
      </c>
      <c r="C85" s="17" t="s">
        <v>12</v>
      </c>
      <c r="D85" s="52">
        <f>'Пн День 1 Нед 1'!AB85</f>
        <v>0</v>
      </c>
      <c r="E85" s="20"/>
      <c r="F85" s="38"/>
      <c r="G85" s="38"/>
      <c r="H85" s="144"/>
      <c r="I85" s="489"/>
      <c r="J85" s="35"/>
      <c r="K85" s="38"/>
      <c r="L85" s="490">
        <f t="shared" si="11"/>
        <v>0</v>
      </c>
      <c r="M85" s="38"/>
      <c r="N85" s="38"/>
      <c r="O85" s="38"/>
      <c r="P85" s="144"/>
      <c r="Q85" s="35"/>
      <c r="R85" s="38"/>
      <c r="S85" s="38"/>
      <c r="T85" s="490">
        <f t="shared" si="12"/>
        <v>0</v>
      </c>
      <c r="U85" s="38"/>
      <c r="V85" s="35"/>
      <c r="W85" s="203">
        <f t="shared" si="13"/>
        <v>0</v>
      </c>
      <c r="X85" s="38"/>
      <c r="Y85" s="38"/>
      <c r="Z85" s="38"/>
      <c r="AA85" s="362">
        <f t="shared" si="14"/>
        <v>0</v>
      </c>
      <c r="AB85" s="194"/>
      <c r="AC85" s="162"/>
      <c r="AD85" s="38"/>
      <c r="AE85" s="170">
        <f t="shared" si="15"/>
        <v>0</v>
      </c>
      <c r="AF85" s="173">
        <f t="shared" si="9"/>
        <v>0</v>
      </c>
      <c r="AG85" s="428">
        <f t="shared" si="10"/>
        <v>0</v>
      </c>
    </row>
    <row r="86" spans="1:33" ht="15" customHeight="1" x14ac:dyDescent="0.25">
      <c r="A86" s="15">
        <v>72</v>
      </c>
      <c r="B86" s="22" t="s">
        <v>109</v>
      </c>
      <c r="C86" s="17" t="s">
        <v>12</v>
      </c>
      <c r="D86" s="52">
        <f>'Пн День 1 Нед 1'!AB86</f>
        <v>0</v>
      </c>
      <c r="E86" s="20"/>
      <c r="F86" s="38"/>
      <c r="G86" s="38"/>
      <c r="H86" s="144"/>
      <c r="I86" s="489"/>
      <c r="J86" s="35"/>
      <c r="K86" s="38"/>
      <c r="L86" s="490">
        <f t="shared" si="11"/>
        <v>0</v>
      </c>
      <c r="M86" s="38"/>
      <c r="N86" s="38"/>
      <c r="O86" s="38"/>
      <c r="P86" s="144"/>
      <c r="Q86" s="35"/>
      <c r="R86" s="38"/>
      <c r="S86" s="38"/>
      <c r="T86" s="490">
        <f t="shared" si="12"/>
        <v>0</v>
      </c>
      <c r="U86" s="38"/>
      <c r="V86" s="35"/>
      <c r="W86" s="203">
        <f t="shared" si="13"/>
        <v>0</v>
      </c>
      <c r="X86" s="38"/>
      <c r="Y86" s="38"/>
      <c r="Z86" s="38"/>
      <c r="AA86" s="362">
        <f t="shared" si="14"/>
        <v>0</v>
      </c>
      <c r="AB86" s="194"/>
      <c r="AC86" s="162"/>
      <c r="AD86" s="38"/>
      <c r="AE86" s="170">
        <f t="shared" si="15"/>
        <v>0</v>
      </c>
      <c r="AF86" s="173">
        <f t="shared" si="9"/>
        <v>0</v>
      </c>
      <c r="AG86" s="428">
        <f t="shared" si="10"/>
        <v>0</v>
      </c>
    </row>
    <row r="87" spans="1:33" ht="15" customHeight="1" x14ac:dyDescent="0.25">
      <c r="A87" s="15">
        <v>73</v>
      </c>
      <c r="B87" s="22" t="s">
        <v>110</v>
      </c>
      <c r="C87" s="17" t="s">
        <v>12</v>
      </c>
      <c r="D87" s="52">
        <f>'Пн День 1 Нед 1'!AB87</f>
        <v>0</v>
      </c>
      <c r="E87" s="20"/>
      <c r="F87" s="38"/>
      <c r="G87" s="38"/>
      <c r="H87" s="144"/>
      <c r="I87" s="489"/>
      <c r="J87" s="35"/>
      <c r="K87" s="38"/>
      <c r="L87" s="490">
        <f t="shared" si="11"/>
        <v>0</v>
      </c>
      <c r="M87" s="38"/>
      <c r="N87" s="38"/>
      <c r="O87" s="38"/>
      <c r="P87" s="144"/>
      <c r="Q87" s="35"/>
      <c r="R87" s="38"/>
      <c r="S87" s="38"/>
      <c r="T87" s="490">
        <f t="shared" si="12"/>
        <v>0</v>
      </c>
      <c r="U87" s="38"/>
      <c r="V87" s="35"/>
      <c r="W87" s="203">
        <f t="shared" si="13"/>
        <v>0</v>
      </c>
      <c r="X87" s="38"/>
      <c r="Y87" s="38"/>
      <c r="Z87" s="38"/>
      <c r="AA87" s="362">
        <f t="shared" si="14"/>
        <v>0</v>
      </c>
      <c r="AB87" s="194"/>
      <c r="AC87" s="162"/>
      <c r="AD87" s="38"/>
      <c r="AE87" s="170">
        <f t="shared" si="15"/>
        <v>0</v>
      </c>
      <c r="AF87" s="173">
        <f t="shared" si="9"/>
        <v>0</v>
      </c>
      <c r="AG87" s="428">
        <f t="shared" si="10"/>
        <v>0</v>
      </c>
    </row>
    <row r="88" spans="1:33" ht="15" customHeight="1" x14ac:dyDescent="0.25">
      <c r="A88" s="15">
        <v>74</v>
      </c>
      <c r="B88" s="22" t="s">
        <v>179</v>
      </c>
      <c r="C88" s="23" t="s">
        <v>12</v>
      </c>
      <c r="D88" s="52">
        <f>'Пн День 1 Нед 1'!AB88</f>
        <v>0</v>
      </c>
      <c r="E88" s="31"/>
      <c r="F88" s="38"/>
      <c r="G88" s="38"/>
      <c r="H88" s="144"/>
      <c r="I88" s="489"/>
      <c r="J88" s="35"/>
      <c r="K88" s="38"/>
      <c r="L88" s="490">
        <f t="shared" si="11"/>
        <v>0</v>
      </c>
      <c r="M88" s="38"/>
      <c r="N88" s="38"/>
      <c r="O88" s="38"/>
      <c r="P88" s="144"/>
      <c r="Q88" s="35"/>
      <c r="R88" s="38"/>
      <c r="S88" s="38"/>
      <c r="T88" s="490">
        <f t="shared" si="12"/>
        <v>0</v>
      </c>
      <c r="U88" s="38"/>
      <c r="V88" s="35"/>
      <c r="W88" s="203">
        <f t="shared" si="13"/>
        <v>0</v>
      </c>
      <c r="X88" s="38"/>
      <c r="Y88" s="38"/>
      <c r="Z88" s="38"/>
      <c r="AA88" s="362">
        <f t="shared" si="14"/>
        <v>0</v>
      </c>
      <c r="AB88" s="194"/>
      <c r="AC88" s="162"/>
      <c r="AD88" s="38"/>
      <c r="AE88" s="170">
        <f t="shared" si="15"/>
        <v>0</v>
      </c>
      <c r="AF88" s="173">
        <f t="shared" si="9"/>
        <v>0</v>
      </c>
      <c r="AG88" s="428">
        <f t="shared" si="10"/>
        <v>0</v>
      </c>
    </row>
    <row r="89" spans="1:33" ht="15" customHeight="1" x14ac:dyDescent="0.25">
      <c r="A89" s="15">
        <v>75</v>
      </c>
      <c r="B89" s="22" t="s">
        <v>180</v>
      </c>
      <c r="C89" s="23" t="s">
        <v>12</v>
      </c>
      <c r="D89" s="52">
        <f>'Пн День 1 Нед 1'!AB89</f>
        <v>0</v>
      </c>
      <c r="E89" s="31"/>
      <c r="F89" s="38"/>
      <c r="G89" s="38"/>
      <c r="H89" s="144"/>
      <c r="I89" s="489"/>
      <c r="J89" s="35"/>
      <c r="K89" s="38"/>
      <c r="L89" s="490">
        <f t="shared" si="11"/>
        <v>0</v>
      </c>
      <c r="M89" s="38"/>
      <c r="N89" s="38"/>
      <c r="O89" s="38"/>
      <c r="P89" s="144"/>
      <c r="Q89" s="35"/>
      <c r="R89" s="38"/>
      <c r="S89" s="38"/>
      <c r="T89" s="490">
        <f t="shared" si="12"/>
        <v>0</v>
      </c>
      <c r="U89" s="38"/>
      <c r="V89" s="35"/>
      <c r="W89" s="203">
        <f t="shared" si="13"/>
        <v>0</v>
      </c>
      <c r="X89" s="38"/>
      <c r="Y89" s="38"/>
      <c r="Z89" s="38"/>
      <c r="AA89" s="362">
        <f t="shared" si="14"/>
        <v>0</v>
      </c>
      <c r="AB89" s="194"/>
      <c r="AC89" s="162"/>
      <c r="AD89" s="38"/>
      <c r="AE89" s="170">
        <f t="shared" si="15"/>
        <v>0</v>
      </c>
      <c r="AF89" s="173">
        <f t="shared" si="9"/>
        <v>0</v>
      </c>
      <c r="AG89" s="428">
        <f t="shared" si="10"/>
        <v>0</v>
      </c>
    </row>
    <row r="90" spans="1:33" ht="15" customHeight="1" x14ac:dyDescent="0.25">
      <c r="A90" s="15"/>
      <c r="B90" s="269" t="s">
        <v>194</v>
      </c>
      <c r="C90" s="20"/>
      <c r="D90" s="52">
        <f>'Пн День 1 Нед 1'!AB90</f>
        <v>0</v>
      </c>
      <c r="E90" s="20"/>
      <c r="F90" s="38"/>
      <c r="G90" s="38"/>
      <c r="H90" s="144"/>
      <c r="I90" s="489"/>
      <c r="J90" s="35"/>
      <c r="K90" s="38"/>
      <c r="L90" s="490">
        <f t="shared" si="11"/>
        <v>0</v>
      </c>
      <c r="M90" s="38"/>
      <c r="N90" s="38"/>
      <c r="O90" s="38"/>
      <c r="P90" s="144"/>
      <c r="Q90" s="35"/>
      <c r="R90" s="38"/>
      <c r="S90" s="38"/>
      <c r="T90" s="490">
        <f t="shared" si="12"/>
        <v>0</v>
      </c>
      <c r="U90" s="38"/>
      <c r="V90" s="35"/>
      <c r="W90" s="203">
        <f t="shared" si="13"/>
        <v>0</v>
      </c>
      <c r="X90" s="38"/>
      <c r="Y90" s="38"/>
      <c r="Z90" s="38"/>
      <c r="AA90" s="362">
        <f t="shared" si="14"/>
        <v>0</v>
      </c>
      <c r="AB90" s="194"/>
      <c r="AC90" s="162"/>
      <c r="AD90" s="38"/>
      <c r="AE90" s="170">
        <f t="shared" si="15"/>
        <v>0</v>
      </c>
      <c r="AF90" s="173">
        <f t="shared" si="9"/>
        <v>0</v>
      </c>
      <c r="AG90" s="428">
        <f t="shared" si="10"/>
        <v>0</v>
      </c>
    </row>
    <row r="91" spans="1:33" ht="15" customHeight="1" x14ac:dyDescent="0.25">
      <c r="A91" s="15">
        <v>76</v>
      </c>
      <c r="B91" s="51" t="s">
        <v>188</v>
      </c>
      <c r="C91" s="20" t="s">
        <v>45</v>
      </c>
      <c r="D91" s="52">
        <f>'Пн День 1 Нед 1'!AB91</f>
        <v>0</v>
      </c>
      <c r="E91" s="20"/>
      <c r="F91" s="38"/>
      <c r="G91" s="38"/>
      <c r="H91" s="144"/>
      <c r="I91" s="489"/>
      <c r="J91" s="35"/>
      <c r="K91" s="38"/>
      <c r="L91" s="490">
        <f t="shared" si="11"/>
        <v>0</v>
      </c>
      <c r="M91" s="38"/>
      <c r="N91" s="38"/>
      <c r="O91" s="38"/>
      <c r="P91" s="144"/>
      <c r="Q91" s="35"/>
      <c r="R91" s="38"/>
      <c r="S91" s="38"/>
      <c r="T91" s="490">
        <f t="shared" si="12"/>
        <v>0</v>
      </c>
      <c r="U91" s="38"/>
      <c r="V91" s="35"/>
      <c r="W91" s="203">
        <f t="shared" si="13"/>
        <v>0</v>
      </c>
      <c r="X91" s="38"/>
      <c r="Y91" s="38"/>
      <c r="Z91" s="38"/>
      <c r="AA91" s="362">
        <f t="shared" si="14"/>
        <v>0</v>
      </c>
      <c r="AB91" s="194"/>
      <c r="AC91" s="162"/>
      <c r="AD91" s="38"/>
      <c r="AE91" s="170">
        <f t="shared" si="15"/>
        <v>0</v>
      </c>
      <c r="AF91" s="173">
        <f t="shared" si="9"/>
        <v>0</v>
      </c>
      <c r="AG91" s="428">
        <f t="shared" si="10"/>
        <v>0</v>
      </c>
    </row>
    <row r="92" spans="1:33" ht="15" customHeight="1" x14ac:dyDescent="0.25">
      <c r="A92" s="15">
        <v>77</v>
      </c>
      <c r="B92" s="19" t="s">
        <v>2</v>
      </c>
      <c r="C92" s="20" t="s">
        <v>45</v>
      </c>
      <c r="D92" s="52">
        <f>'Пн День 1 Нед 1'!AB92</f>
        <v>0</v>
      </c>
      <c r="E92" s="20"/>
      <c r="F92" s="38"/>
      <c r="G92" s="38"/>
      <c r="H92" s="144"/>
      <c r="I92" s="489"/>
      <c r="J92" s="35"/>
      <c r="K92" s="38"/>
      <c r="L92" s="490">
        <f t="shared" si="11"/>
        <v>0</v>
      </c>
      <c r="M92" s="38"/>
      <c r="N92" s="38"/>
      <c r="O92" s="38"/>
      <c r="P92" s="144"/>
      <c r="Q92" s="35"/>
      <c r="R92" s="38"/>
      <c r="S92" s="38"/>
      <c r="T92" s="490">
        <f t="shared" si="12"/>
        <v>0</v>
      </c>
      <c r="U92" s="38"/>
      <c r="V92" s="35"/>
      <c r="W92" s="203">
        <f t="shared" si="13"/>
        <v>0</v>
      </c>
      <c r="X92" s="38"/>
      <c r="Y92" s="38"/>
      <c r="Z92" s="38"/>
      <c r="AA92" s="362">
        <f t="shared" si="14"/>
        <v>0</v>
      </c>
      <c r="AB92" s="194"/>
      <c r="AC92" s="162"/>
      <c r="AD92" s="38"/>
      <c r="AE92" s="170">
        <f t="shared" si="15"/>
        <v>0</v>
      </c>
      <c r="AF92" s="173">
        <f t="shared" si="9"/>
        <v>0</v>
      </c>
      <c r="AG92" s="428">
        <f t="shared" si="10"/>
        <v>0</v>
      </c>
    </row>
    <row r="93" spans="1:33" ht="15" customHeight="1" x14ac:dyDescent="0.25">
      <c r="A93" s="15"/>
      <c r="B93" s="269" t="s">
        <v>181</v>
      </c>
      <c r="C93" s="17"/>
      <c r="D93" s="52">
        <f>'Пн День 1 Нед 1'!AB93</f>
        <v>0</v>
      </c>
      <c r="E93" s="20"/>
      <c r="F93" s="38"/>
      <c r="G93" s="38"/>
      <c r="H93" s="144"/>
      <c r="I93" s="489"/>
      <c r="J93" s="35"/>
      <c r="K93" s="38"/>
      <c r="L93" s="490">
        <f t="shared" si="11"/>
        <v>0</v>
      </c>
      <c r="M93" s="38"/>
      <c r="N93" s="38"/>
      <c r="O93" s="38"/>
      <c r="P93" s="144"/>
      <c r="Q93" s="35"/>
      <c r="R93" s="38"/>
      <c r="S93" s="38"/>
      <c r="T93" s="490">
        <f t="shared" si="12"/>
        <v>0</v>
      </c>
      <c r="U93" s="38"/>
      <c r="V93" s="35"/>
      <c r="W93" s="203">
        <f t="shared" si="13"/>
        <v>0</v>
      </c>
      <c r="X93" s="38"/>
      <c r="Y93" s="38"/>
      <c r="Z93" s="38"/>
      <c r="AA93" s="362">
        <f t="shared" si="14"/>
        <v>0</v>
      </c>
      <c r="AB93" s="194"/>
      <c r="AC93" s="162"/>
      <c r="AD93" s="38"/>
      <c r="AE93" s="170">
        <f t="shared" si="15"/>
        <v>0</v>
      </c>
      <c r="AF93" s="173">
        <f t="shared" si="9"/>
        <v>0</v>
      </c>
      <c r="AG93" s="428">
        <f t="shared" si="10"/>
        <v>0</v>
      </c>
    </row>
    <row r="94" spans="1:33" ht="15" customHeight="1" x14ac:dyDescent="0.25">
      <c r="A94" s="15">
        <v>78</v>
      </c>
      <c r="B94" s="19" t="s">
        <v>0</v>
      </c>
      <c r="C94" s="17" t="s">
        <v>82</v>
      </c>
      <c r="D94" s="52">
        <f>'Пн День 1 Нед 1'!AB94</f>
        <v>0</v>
      </c>
      <c r="E94" s="20"/>
      <c r="F94" s="38"/>
      <c r="G94" s="38"/>
      <c r="H94" s="144"/>
      <c r="I94" s="489"/>
      <c r="J94" s="35"/>
      <c r="K94" s="38"/>
      <c r="L94" s="490">
        <f t="shared" si="11"/>
        <v>0</v>
      </c>
      <c r="M94" s="38"/>
      <c r="N94" s="38"/>
      <c r="O94" s="38"/>
      <c r="P94" s="144"/>
      <c r="Q94" s="35"/>
      <c r="R94" s="38"/>
      <c r="S94" s="38"/>
      <c r="T94" s="490">
        <f t="shared" si="12"/>
        <v>0</v>
      </c>
      <c r="U94" s="38"/>
      <c r="V94" s="35"/>
      <c r="W94" s="203">
        <f t="shared" si="13"/>
        <v>0</v>
      </c>
      <c r="X94" s="38"/>
      <c r="Y94" s="38"/>
      <c r="Z94" s="38"/>
      <c r="AA94" s="362">
        <f t="shared" si="14"/>
        <v>0</v>
      </c>
      <c r="AB94" s="194"/>
      <c r="AC94" s="162"/>
      <c r="AD94" s="38"/>
      <c r="AE94" s="170">
        <f t="shared" si="15"/>
        <v>0</v>
      </c>
      <c r="AF94" s="173">
        <f t="shared" si="9"/>
        <v>0</v>
      </c>
      <c r="AG94" s="428">
        <f t="shared" si="10"/>
        <v>0</v>
      </c>
    </row>
    <row r="95" spans="1:33" ht="15" customHeight="1" x14ac:dyDescent="0.25">
      <c r="A95" s="15">
        <v>79</v>
      </c>
      <c r="B95" s="19" t="s">
        <v>159</v>
      </c>
      <c r="C95" s="17" t="s">
        <v>12</v>
      </c>
      <c r="D95" s="52">
        <f>'Пн День 1 Нед 1'!AB95</f>
        <v>0</v>
      </c>
      <c r="E95" s="20"/>
      <c r="F95" s="38"/>
      <c r="G95" s="38"/>
      <c r="H95" s="144"/>
      <c r="I95" s="489"/>
      <c r="J95" s="35"/>
      <c r="K95" s="38"/>
      <c r="L95" s="490">
        <f t="shared" si="11"/>
        <v>0</v>
      </c>
      <c r="M95" s="38"/>
      <c r="N95" s="38"/>
      <c r="O95" s="38"/>
      <c r="P95" s="144"/>
      <c r="Q95" s="35"/>
      <c r="R95" s="38"/>
      <c r="S95" s="38"/>
      <c r="T95" s="490">
        <f t="shared" si="12"/>
        <v>0</v>
      </c>
      <c r="U95" s="38"/>
      <c r="V95" s="35"/>
      <c r="W95" s="203">
        <f t="shared" si="13"/>
        <v>0</v>
      </c>
      <c r="X95" s="38"/>
      <c r="Y95" s="38"/>
      <c r="Z95" s="38"/>
      <c r="AA95" s="362">
        <f t="shared" si="14"/>
        <v>0</v>
      </c>
      <c r="AB95" s="194"/>
      <c r="AC95" s="162"/>
      <c r="AD95" s="38"/>
      <c r="AE95" s="170">
        <f t="shared" si="15"/>
        <v>0</v>
      </c>
      <c r="AF95" s="173">
        <f t="shared" si="9"/>
        <v>0</v>
      </c>
      <c r="AG95" s="428">
        <f t="shared" si="10"/>
        <v>0</v>
      </c>
    </row>
    <row r="96" spans="1:33" ht="15" customHeight="1" x14ac:dyDescent="0.25">
      <c r="A96" s="15">
        <v>80</v>
      </c>
      <c r="B96" s="16" t="s">
        <v>81</v>
      </c>
      <c r="C96" s="17" t="s">
        <v>12</v>
      </c>
      <c r="D96" s="52">
        <f>'Пн День 1 Нед 1'!AB96</f>
        <v>0</v>
      </c>
      <c r="E96" s="20"/>
      <c r="F96" s="38"/>
      <c r="G96" s="38"/>
      <c r="H96" s="144"/>
      <c r="I96" s="489"/>
      <c r="J96" s="35"/>
      <c r="K96" s="38"/>
      <c r="L96" s="490">
        <f t="shared" si="11"/>
        <v>0</v>
      </c>
      <c r="M96" s="38"/>
      <c r="N96" s="38"/>
      <c r="O96" s="38"/>
      <c r="P96" s="144"/>
      <c r="Q96" s="35"/>
      <c r="R96" s="38"/>
      <c r="S96" s="38"/>
      <c r="T96" s="490">
        <f t="shared" si="12"/>
        <v>0</v>
      </c>
      <c r="U96" s="404">
        <v>0.2</v>
      </c>
      <c r="V96" s="35"/>
      <c r="W96" s="203">
        <f t="shared" si="13"/>
        <v>0.2</v>
      </c>
      <c r="X96" s="38"/>
      <c r="Y96" s="38"/>
      <c r="Z96" s="38"/>
      <c r="AA96" s="362">
        <f t="shared" si="14"/>
        <v>0</v>
      </c>
      <c r="AB96" s="194"/>
      <c r="AC96" s="162"/>
      <c r="AD96" s="38"/>
      <c r="AE96" s="170">
        <f t="shared" si="15"/>
        <v>0</v>
      </c>
      <c r="AF96" s="173">
        <f t="shared" si="9"/>
        <v>0.2</v>
      </c>
      <c r="AG96" s="428">
        <f t="shared" si="10"/>
        <v>-0.2</v>
      </c>
    </row>
    <row r="97" spans="1:33" ht="15" customHeight="1" x14ac:dyDescent="0.25">
      <c r="A97" s="15">
        <v>81</v>
      </c>
      <c r="B97" s="28" t="s">
        <v>3</v>
      </c>
      <c r="C97" s="29" t="s">
        <v>12</v>
      </c>
      <c r="D97" s="52">
        <f>'Пн День 1 Нед 1'!AB97</f>
        <v>-0.02</v>
      </c>
      <c r="E97" s="416"/>
      <c r="F97" s="38"/>
      <c r="G97" s="38"/>
      <c r="H97" s="144"/>
      <c r="I97" s="489"/>
      <c r="J97" s="35"/>
      <c r="K97" s="38"/>
      <c r="L97" s="490">
        <f t="shared" si="11"/>
        <v>0</v>
      </c>
      <c r="M97" s="38"/>
      <c r="N97" s="38"/>
      <c r="O97" s="38"/>
      <c r="P97" s="144"/>
      <c r="Q97" s="35"/>
      <c r="R97" s="38"/>
      <c r="S97" s="38"/>
      <c r="T97" s="490">
        <f t="shared" si="12"/>
        <v>0</v>
      </c>
      <c r="U97" s="38"/>
      <c r="V97" s="35"/>
      <c r="W97" s="203">
        <f t="shared" si="13"/>
        <v>0</v>
      </c>
      <c r="X97" s="38"/>
      <c r="Y97" s="38"/>
      <c r="Z97" s="38"/>
      <c r="AA97" s="362">
        <f t="shared" si="14"/>
        <v>0</v>
      </c>
      <c r="AB97" s="194"/>
      <c r="AC97" s="162"/>
      <c r="AD97" s="38"/>
      <c r="AE97" s="170">
        <f t="shared" si="15"/>
        <v>0</v>
      </c>
      <c r="AF97" s="173">
        <f t="shared" si="9"/>
        <v>0</v>
      </c>
      <c r="AG97" s="428">
        <f t="shared" si="10"/>
        <v>-0.02</v>
      </c>
    </row>
    <row r="98" spans="1:33" ht="15" customHeight="1" x14ac:dyDescent="0.25">
      <c r="A98" s="15">
        <v>82</v>
      </c>
      <c r="B98" s="28" t="s">
        <v>183</v>
      </c>
      <c r="C98" s="29" t="s">
        <v>12</v>
      </c>
      <c r="D98" s="52">
        <f>'Пн День 1 Нед 1'!AB98</f>
        <v>0</v>
      </c>
      <c r="E98" s="416"/>
      <c r="F98" s="38"/>
      <c r="G98" s="38"/>
      <c r="H98" s="144"/>
      <c r="I98" s="489"/>
      <c r="J98" s="35"/>
      <c r="K98" s="38"/>
      <c r="L98" s="490">
        <f t="shared" si="11"/>
        <v>0</v>
      </c>
      <c r="M98" s="38"/>
      <c r="N98" s="38"/>
      <c r="O98" s="38"/>
      <c r="P98" s="144"/>
      <c r="Q98" s="35"/>
      <c r="R98" s="38"/>
      <c r="S98" s="38"/>
      <c r="T98" s="490">
        <f t="shared" si="12"/>
        <v>0</v>
      </c>
      <c r="U98" s="38"/>
      <c r="V98" s="35"/>
      <c r="W98" s="203">
        <f t="shared" si="13"/>
        <v>0</v>
      </c>
      <c r="X98" s="38"/>
      <c r="Y98" s="38"/>
      <c r="Z98" s="38"/>
      <c r="AA98" s="362">
        <f t="shared" si="14"/>
        <v>0</v>
      </c>
      <c r="AB98" s="194"/>
      <c r="AC98" s="162"/>
      <c r="AD98" s="38"/>
      <c r="AE98" s="170">
        <f t="shared" si="15"/>
        <v>0</v>
      </c>
      <c r="AF98" s="173">
        <f t="shared" si="9"/>
        <v>0</v>
      </c>
      <c r="AG98" s="428">
        <f t="shared" si="10"/>
        <v>0</v>
      </c>
    </row>
    <row r="99" spans="1:33" ht="15" customHeight="1" x14ac:dyDescent="0.25">
      <c r="A99" s="15">
        <v>83</v>
      </c>
      <c r="B99" s="28" t="s">
        <v>184</v>
      </c>
      <c r="C99" s="29" t="s">
        <v>12</v>
      </c>
      <c r="D99" s="52">
        <f>'Пн День 1 Нед 1'!AB99</f>
        <v>0</v>
      </c>
      <c r="E99" s="416"/>
      <c r="F99" s="38"/>
      <c r="G99" s="38"/>
      <c r="H99" s="144"/>
      <c r="I99" s="489"/>
      <c r="J99" s="35"/>
      <c r="K99" s="38"/>
      <c r="L99" s="490">
        <f t="shared" si="11"/>
        <v>0</v>
      </c>
      <c r="M99" s="38"/>
      <c r="N99" s="38"/>
      <c r="O99" s="38"/>
      <c r="P99" s="144"/>
      <c r="Q99" s="35"/>
      <c r="R99" s="38"/>
      <c r="S99" s="38"/>
      <c r="T99" s="490">
        <f t="shared" si="12"/>
        <v>0</v>
      </c>
      <c r="U99" s="38"/>
      <c r="V99" s="35"/>
      <c r="W99" s="203">
        <f t="shared" si="13"/>
        <v>0</v>
      </c>
      <c r="X99" s="38"/>
      <c r="Y99" s="38"/>
      <c r="Z99" s="38"/>
      <c r="AA99" s="362">
        <f t="shared" si="14"/>
        <v>0</v>
      </c>
      <c r="AB99" s="194"/>
      <c r="AC99" s="162"/>
      <c r="AD99" s="38"/>
      <c r="AE99" s="170">
        <f t="shared" si="15"/>
        <v>0</v>
      </c>
      <c r="AF99" s="173">
        <f t="shared" si="9"/>
        <v>0</v>
      </c>
      <c r="AG99" s="428">
        <f t="shared" si="10"/>
        <v>0</v>
      </c>
    </row>
    <row r="100" spans="1:33" ht="15" customHeight="1" x14ac:dyDescent="0.25">
      <c r="A100" s="15">
        <v>84</v>
      </c>
      <c r="B100" s="28" t="s">
        <v>163</v>
      </c>
      <c r="C100" s="29" t="s">
        <v>12</v>
      </c>
      <c r="D100" s="52">
        <f>'Пн День 1 Нед 1'!AB100</f>
        <v>0</v>
      </c>
      <c r="E100" s="416"/>
      <c r="F100" s="38"/>
      <c r="G100" s="38"/>
      <c r="H100" s="144"/>
      <c r="I100" s="489"/>
      <c r="J100" s="35"/>
      <c r="K100" s="38"/>
      <c r="L100" s="490">
        <f t="shared" si="11"/>
        <v>0</v>
      </c>
      <c r="M100" s="38"/>
      <c r="N100" s="38"/>
      <c r="O100" s="38"/>
      <c r="P100" s="144"/>
      <c r="Q100" s="35"/>
      <c r="R100" s="38"/>
      <c r="S100" s="38"/>
      <c r="T100" s="490">
        <f t="shared" si="12"/>
        <v>0</v>
      </c>
      <c r="U100" s="38"/>
      <c r="V100" s="35"/>
      <c r="W100" s="203">
        <f t="shared" si="13"/>
        <v>0</v>
      </c>
      <c r="X100" s="38"/>
      <c r="Y100" s="38"/>
      <c r="Z100" s="38"/>
      <c r="AA100" s="362">
        <f t="shared" si="14"/>
        <v>0</v>
      </c>
      <c r="AB100" s="194"/>
      <c r="AC100" s="162"/>
      <c r="AD100" s="38"/>
      <c r="AE100" s="170">
        <f t="shared" si="15"/>
        <v>0</v>
      </c>
      <c r="AF100" s="173">
        <f t="shared" si="9"/>
        <v>0</v>
      </c>
      <c r="AG100" s="428">
        <f t="shared" si="10"/>
        <v>0</v>
      </c>
    </row>
    <row r="101" spans="1:33" ht="15" customHeight="1" x14ac:dyDescent="0.25">
      <c r="A101" s="15">
        <v>85</v>
      </c>
      <c r="B101" s="28" t="s">
        <v>182</v>
      </c>
      <c r="C101" s="29" t="s">
        <v>12</v>
      </c>
      <c r="D101" s="52">
        <f>'Пн День 1 Нед 1'!AB101</f>
        <v>0</v>
      </c>
      <c r="E101" s="416"/>
      <c r="F101" s="38"/>
      <c r="G101" s="38"/>
      <c r="H101" s="144"/>
      <c r="I101" s="489"/>
      <c r="J101" s="35"/>
      <c r="K101" s="38"/>
      <c r="L101" s="490">
        <f t="shared" si="11"/>
        <v>0</v>
      </c>
      <c r="M101" s="38"/>
      <c r="N101" s="38"/>
      <c r="O101" s="38"/>
      <c r="P101" s="144"/>
      <c r="Q101" s="35"/>
      <c r="R101" s="38"/>
      <c r="S101" s="38"/>
      <c r="T101" s="490">
        <f t="shared" si="12"/>
        <v>0</v>
      </c>
      <c r="U101" s="38"/>
      <c r="V101" s="35"/>
      <c r="W101" s="203">
        <f t="shared" si="13"/>
        <v>0</v>
      </c>
      <c r="X101" s="38"/>
      <c r="Y101" s="38"/>
      <c r="Z101" s="38"/>
      <c r="AA101" s="362">
        <f t="shared" si="14"/>
        <v>0</v>
      </c>
      <c r="AB101" s="194"/>
      <c r="AC101" s="162"/>
      <c r="AD101" s="38"/>
      <c r="AE101" s="170">
        <f t="shared" si="15"/>
        <v>0</v>
      </c>
      <c r="AF101" s="173">
        <f t="shared" si="9"/>
        <v>0</v>
      </c>
      <c r="AG101" s="428">
        <f t="shared" si="10"/>
        <v>0</v>
      </c>
    </row>
    <row r="102" spans="1:33" ht="15" customHeight="1" x14ac:dyDescent="0.25">
      <c r="A102" s="15">
        <v>86</v>
      </c>
      <c r="B102" s="19" t="s">
        <v>185</v>
      </c>
      <c r="C102" s="39" t="s">
        <v>82</v>
      </c>
      <c r="D102" s="52">
        <f>'Пн День 1 Нед 1'!AB102</f>
        <v>0</v>
      </c>
      <c r="E102" s="415"/>
      <c r="F102" s="38"/>
      <c r="G102" s="38"/>
      <c r="H102" s="144"/>
      <c r="I102" s="489"/>
      <c r="J102" s="35"/>
      <c r="K102" s="38"/>
      <c r="L102" s="490">
        <f t="shared" si="11"/>
        <v>0</v>
      </c>
      <c r="M102" s="38"/>
      <c r="N102" s="38"/>
      <c r="O102" s="38"/>
      <c r="P102" s="144"/>
      <c r="Q102" s="35"/>
      <c r="R102" s="38"/>
      <c r="S102" s="38"/>
      <c r="T102" s="490">
        <f t="shared" si="12"/>
        <v>0</v>
      </c>
      <c r="U102" s="38"/>
      <c r="V102" s="35"/>
      <c r="W102" s="203">
        <f t="shared" si="13"/>
        <v>0</v>
      </c>
      <c r="X102" s="38"/>
      <c r="Y102" s="38"/>
      <c r="Z102" s="38"/>
      <c r="AA102" s="362">
        <f t="shared" si="14"/>
        <v>0</v>
      </c>
      <c r="AB102" s="194"/>
      <c r="AC102" s="162"/>
      <c r="AD102" s="38"/>
      <c r="AE102" s="170">
        <f t="shared" si="15"/>
        <v>0</v>
      </c>
      <c r="AF102" s="173">
        <f t="shared" si="9"/>
        <v>0</v>
      </c>
      <c r="AG102" s="428">
        <f t="shared" si="10"/>
        <v>0</v>
      </c>
    </row>
    <row r="103" spans="1:33" ht="15" customHeight="1" x14ac:dyDescent="0.25">
      <c r="A103" s="40"/>
      <c r="B103" s="335" t="s">
        <v>83</v>
      </c>
      <c r="C103" s="40"/>
      <c r="D103" s="52">
        <f>'Пн День 1 Нед 1'!AB103</f>
        <v>0</v>
      </c>
      <c r="E103" s="417"/>
      <c r="F103" s="145"/>
      <c r="G103" s="147"/>
      <c r="H103" s="146"/>
      <c r="I103" s="495"/>
      <c r="J103" s="33"/>
      <c r="K103" s="147"/>
      <c r="L103" s="490">
        <f t="shared" si="11"/>
        <v>0</v>
      </c>
      <c r="M103" s="145"/>
      <c r="N103" s="147"/>
      <c r="O103" s="147"/>
      <c r="P103" s="146"/>
      <c r="Q103" s="33"/>
      <c r="R103" s="147"/>
      <c r="S103" s="147"/>
      <c r="T103" s="490">
        <f t="shared" si="12"/>
        <v>0</v>
      </c>
      <c r="U103" s="147"/>
      <c r="V103" s="33"/>
      <c r="W103" s="203">
        <f t="shared" si="13"/>
        <v>0</v>
      </c>
      <c r="X103" s="147"/>
      <c r="Y103" s="147"/>
      <c r="Z103" s="147"/>
      <c r="AA103" s="362">
        <f t="shared" si="14"/>
        <v>0</v>
      </c>
      <c r="AB103" s="195"/>
      <c r="AC103" s="185"/>
      <c r="AD103" s="147"/>
      <c r="AE103" s="170">
        <f t="shared" si="15"/>
        <v>0</v>
      </c>
      <c r="AF103" s="173">
        <f t="shared" ref="AF103:AF134" si="16">L103+T103+W103+AE103</f>
        <v>0</v>
      </c>
      <c r="AG103" s="428">
        <f t="shared" ref="AG103:AG134" si="17">(D103+E103)-AF103</f>
        <v>0</v>
      </c>
    </row>
    <row r="104" spans="1:33" x14ac:dyDescent="0.25">
      <c r="A104" s="15">
        <v>87</v>
      </c>
      <c r="B104" s="59" t="s">
        <v>84</v>
      </c>
      <c r="C104" s="29" t="s">
        <v>12</v>
      </c>
      <c r="D104" s="52">
        <f>'Пн День 1 Нед 1'!AB104</f>
        <v>-9.6000000000000002E-4</v>
      </c>
      <c r="E104" s="416"/>
      <c r="F104" s="38"/>
      <c r="G104" s="38"/>
      <c r="H104" s="405"/>
      <c r="I104" s="489"/>
      <c r="J104" s="35"/>
      <c r="K104" s="38"/>
      <c r="L104" s="490">
        <f t="shared" si="11"/>
        <v>0</v>
      </c>
      <c r="M104" s="38"/>
      <c r="N104" s="38"/>
      <c r="O104" s="38"/>
      <c r="P104" s="144"/>
      <c r="Q104" s="35"/>
      <c r="R104" s="38"/>
      <c r="S104" s="38"/>
      <c r="T104" s="490">
        <f t="shared" si="12"/>
        <v>0</v>
      </c>
      <c r="U104" s="38"/>
      <c r="V104" s="35"/>
      <c r="W104" s="203">
        <f t="shared" si="13"/>
        <v>0</v>
      </c>
      <c r="X104" s="38"/>
      <c r="Y104" s="38"/>
      <c r="Z104" s="38"/>
      <c r="AA104" s="362">
        <f t="shared" si="14"/>
        <v>0</v>
      </c>
      <c r="AB104" s="194"/>
      <c r="AC104" s="162"/>
      <c r="AD104" s="38"/>
      <c r="AE104" s="170">
        <f t="shared" si="15"/>
        <v>0</v>
      </c>
      <c r="AF104" s="173">
        <f t="shared" si="16"/>
        <v>0</v>
      </c>
      <c r="AG104" s="428">
        <f t="shared" si="17"/>
        <v>-9.6000000000000002E-4</v>
      </c>
    </row>
    <row r="105" spans="1:33" x14ac:dyDescent="0.25">
      <c r="A105" s="40"/>
      <c r="B105" s="273">
        <v>4.8000000000000001E-2</v>
      </c>
      <c r="C105" s="39" t="s">
        <v>82</v>
      </c>
      <c r="D105" s="52">
        <f>'Пн День 1 Нед 1'!AB105</f>
        <v>0</v>
      </c>
      <c r="E105" s="415"/>
      <c r="F105" s="149"/>
      <c r="G105" s="149"/>
      <c r="H105" s="149"/>
      <c r="I105" s="486"/>
      <c r="J105" s="46"/>
      <c r="K105" s="149"/>
      <c r="L105" s="490">
        <f t="shared" si="11"/>
        <v>0</v>
      </c>
      <c r="M105" s="149"/>
      <c r="N105" s="149"/>
      <c r="O105" s="46"/>
      <c r="P105" s="149"/>
      <c r="Q105" s="46"/>
      <c r="R105" s="149"/>
      <c r="S105" s="149"/>
      <c r="T105" s="490">
        <f t="shared" si="12"/>
        <v>0</v>
      </c>
      <c r="U105" s="150"/>
      <c r="V105" s="46"/>
      <c r="W105" s="203">
        <f t="shared" si="13"/>
        <v>0</v>
      </c>
      <c r="X105" s="150"/>
      <c r="Y105" s="149"/>
      <c r="Z105" s="150"/>
      <c r="AA105" s="362">
        <f t="shared" si="14"/>
        <v>0</v>
      </c>
      <c r="AB105" s="194"/>
      <c r="AC105" s="186"/>
      <c r="AD105" s="150"/>
      <c r="AE105" s="170">
        <f t="shared" si="15"/>
        <v>0</v>
      </c>
      <c r="AF105" s="173">
        <f t="shared" si="16"/>
        <v>0</v>
      </c>
      <c r="AG105" s="428">
        <f t="shared" si="17"/>
        <v>0</v>
      </c>
    </row>
    <row r="106" spans="1:33" ht="15" customHeight="1" x14ac:dyDescent="0.25">
      <c r="A106" s="45"/>
      <c r="B106" s="271" t="s">
        <v>189</v>
      </c>
      <c r="C106" s="35"/>
      <c r="D106" s="52">
        <f>'Пн День 1 Нед 1'!AB106</f>
        <v>0</v>
      </c>
      <c r="E106" s="421"/>
      <c r="F106" s="38"/>
      <c r="G106" s="38"/>
      <c r="H106" s="38"/>
      <c r="I106" s="483"/>
      <c r="J106" s="38"/>
      <c r="K106" s="151"/>
      <c r="L106" s="490">
        <f t="shared" si="11"/>
        <v>0</v>
      </c>
      <c r="M106" s="38"/>
      <c r="N106" s="38"/>
      <c r="O106" s="35"/>
      <c r="P106" s="38"/>
      <c r="Q106" s="38"/>
      <c r="R106" s="151"/>
      <c r="S106" s="151"/>
      <c r="T106" s="490">
        <f t="shared" si="12"/>
        <v>0</v>
      </c>
      <c r="U106" s="148"/>
      <c r="V106" s="38"/>
      <c r="W106" s="203">
        <f t="shared" si="13"/>
        <v>0</v>
      </c>
      <c r="X106" s="148"/>
      <c r="Y106" s="53"/>
      <c r="Z106" s="148"/>
      <c r="AA106" s="362">
        <f t="shared" si="14"/>
        <v>0</v>
      </c>
      <c r="AB106" s="194"/>
      <c r="AC106" s="162"/>
      <c r="AD106" s="148"/>
      <c r="AE106" s="170">
        <f t="shared" si="15"/>
        <v>0</v>
      </c>
      <c r="AF106" s="173">
        <f t="shared" si="16"/>
        <v>0</v>
      </c>
      <c r="AG106" s="428">
        <f t="shared" si="17"/>
        <v>0</v>
      </c>
    </row>
    <row r="107" spans="1:33" ht="15" customHeight="1" x14ac:dyDescent="0.25">
      <c r="A107" s="15">
        <v>88</v>
      </c>
      <c r="B107" s="19" t="s">
        <v>71</v>
      </c>
      <c r="C107" s="20" t="s">
        <v>12</v>
      </c>
      <c r="D107" s="52">
        <f>'Пн День 1 Нед 1'!AB107</f>
        <v>0</v>
      </c>
      <c r="E107" s="20"/>
      <c r="F107" s="38"/>
      <c r="G107" s="38"/>
      <c r="H107" s="38"/>
      <c r="I107" s="489"/>
      <c r="J107" s="38"/>
      <c r="K107" s="38"/>
      <c r="L107" s="490">
        <f t="shared" si="11"/>
        <v>0</v>
      </c>
      <c r="M107" s="38"/>
      <c r="N107" s="38"/>
      <c r="O107" s="38"/>
      <c r="P107" s="144"/>
      <c r="Q107" s="38"/>
      <c r="R107" s="38"/>
      <c r="S107" s="38"/>
      <c r="T107" s="490">
        <f t="shared" si="12"/>
        <v>0</v>
      </c>
      <c r="U107" s="38"/>
      <c r="V107" s="38"/>
      <c r="W107" s="203">
        <f t="shared" si="13"/>
        <v>0</v>
      </c>
      <c r="X107" s="38"/>
      <c r="Y107" s="35"/>
      <c r="Z107" s="38"/>
      <c r="AA107" s="362">
        <f t="shared" si="14"/>
        <v>0</v>
      </c>
      <c r="AB107" s="194"/>
      <c r="AC107" s="162"/>
      <c r="AD107" s="38"/>
      <c r="AE107" s="170">
        <f t="shared" si="15"/>
        <v>0</v>
      </c>
      <c r="AF107" s="173">
        <f t="shared" si="16"/>
        <v>0</v>
      </c>
      <c r="AG107" s="428">
        <f t="shared" si="17"/>
        <v>0</v>
      </c>
    </row>
    <row r="108" spans="1:33" ht="15" customHeight="1" x14ac:dyDescent="0.25">
      <c r="A108" s="15">
        <v>89</v>
      </c>
      <c r="B108" s="24" t="s">
        <v>102</v>
      </c>
      <c r="C108" s="25" t="s">
        <v>12</v>
      </c>
      <c r="D108" s="52">
        <f>'Пн День 1 Нед 1'!AB108</f>
        <v>0</v>
      </c>
      <c r="E108" s="413"/>
      <c r="F108" s="38"/>
      <c r="G108" s="38"/>
      <c r="H108" s="38"/>
      <c r="I108" s="489"/>
      <c r="J108" s="38"/>
      <c r="K108" s="38"/>
      <c r="L108" s="490">
        <f t="shared" si="11"/>
        <v>0</v>
      </c>
      <c r="M108" s="38"/>
      <c r="N108" s="38"/>
      <c r="O108" s="38"/>
      <c r="P108" s="144"/>
      <c r="Q108" s="38"/>
      <c r="R108" s="38"/>
      <c r="S108" s="38"/>
      <c r="T108" s="490">
        <f t="shared" si="12"/>
        <v>0</v>
      </c>
      <c r="U108" s="38"/>
      <c r="V108" s="38"/>
      <c r="W108" s="203">
        <f t="shared" si="13"/>
        <v>0</v>
      </c>
      <c r="X108" s="38"/>
      <c r="Y108" s="35"/>
      <c r="Z108" s="38"/>
      <c r="AA108" s="362">
        <f t="shared" si="14"/>
        <v>0</v>
      </c>
      <c r="AB108" s="194"/>
      <c r="AC108" s="162"/>
      <c r="AD108" s="38"/>
      <c r="AE108" s="170">
        <f t="shared" si="15"/>
        <v>0</v>
      </c>
      <c r="AF108" s="173">
        <f t="shared" si="16"/>
        <v>0</v>
      </c>
      <c r="AG108" s="428">
        <f t="shared" si="17"/>
        <v>0</v>
      </c>
    </row>
    <row r="109" spans="1:33" ht="15" customHeight="1" x14ac:dyDescent="0.25">
      <c r="A109" s="15">
        <v>90</v>
      </c>
      <c r="B109" s="24" t="s">
        <v>80</v>
      </c>
      <c r="C109" s="25" t="s">
        <v>12</v>
      </c>
      <c r="D109" s="52">
        <f>'Пн День 1 Нед 1'!AB109</f>
        <v>0</v>
      </c>
      <c r="E109" s="413"/>
      <c r="F109" s="38"/>
      <c r="G109" s="38"/>
      <c r="H109" s="38"/>
      <c r="I109" s="489"/>
      <c r="J109" s="38"/>
      <c r="K109" s="38"/>
      <c r="L109" s="490">
        <f t="shared" si="11"/>
        <v>0</v>
      </c>
      <c r="M109" s="38"/>
      <c r="N109" s="38"/>
      <c r="O109" s="38"/>
      <c r="P109" s="144"/>
      <c r="Q109" s="38"/>
      <c r="R109" s="38"/>
      <c r="S109" s="38"/>
      <c r="T109" s="490">
        <f t="shared" si="12"/>
        <v>0</v>
      </c>
      <c r="U109" s="38"/>
      <c r="V109" s="38"/>
      <c r="W109" s="203">
        <f t="shared" si="13"/>
        <v>0</v>
      </c>
      <c r="X109" s="38"/>
      <c r="Y109" s="35"/>
      <c r="Z109" s="38"/>
      <c r="AA109" s="362">
        <f t="shared" si="14"/>
        <v>0</v>
      </c>
      <c r="AB109" s="194"/>
      <c r="AC109" s="162"/>
      <c r="AD109" s="38"/>
      <c r="AE109" s="170">
        <f t="shared" si="15"/>
        <v>0</v>
      </c>
      <c r="AF109" s="173">
        <f t="shared" si="16"/>
        <v>0</v>
      </c>
      <c r="AG109" s="428">
        <f t="shared" si="17"/>
        <v>0</v>
      </c>
    </row>
    <row r="110" spans="1:33" ht="15" customHeight="1" x14ac:dyDescent="0.25">
      <c r="A110" s="15">
        <v>91</v>
      </c>
      <c r="B110" s="16" t="s">
        <v>103</v>
      </c>
      <c r="C110" s="25" t="s">
        <v>12</v>
      </c>
      <c r="D110" s="52">
        <f>'Пн День 1 Нед 1'!AB110</f>
        <v>0</v>
      </c>
      <c r="E110" s="413"/>
      <c r="F110" s="38"/>
      <c r="G110" s="38"/>
      <c r="H110" s="38"/>
      <c r="I110" s="489"/>
      <c r="J110" s="38"/>
      <c r="K110" s="38"/>
      <c r="L110" s="490">
        <f t="shared" si="11"/>
        <v>0</v>
      </c>
      <c r="M110" s="38"/>
      <c r="N110" s="38"/>
      <c r="O110" s="38"/>
      <c r="P110" s="144"/>
      <c r="Q110" s="38"/>
      <c r="R110" s="38"/>
      <c r="S110" s="38"/>
      <c r="T110" s="490">
        <f t="shared" si="12"/>
        <v>0</v>
      </c>
      <c r="U110" s="38"/>
      <c r="V110" s="38"/>
      <c r="W110" s="203">
        <f t="shared" si="13"/>
        <v>0</v>
      </c>
      <c r="X110" s="38"/>
      <c r="Y110" s="35"/>
      <c r="Z110" s="38"/>
      <c r="AA110" s="362">
        <f t="shared" si="14"/>
        <v>0</v>
      </c>
      <c r="AB110" s="194"/>
      <c r="AC110" s="162"/>
      <c r="AD110" s="38"/>
      <c r="AE110" s="170">
        <f t="shared" si="15"/>
        <v>0</v>
      </c>
      <c r="AF110" s="173">
        <f t="shared" si="16"/>
        <v>0</v>
      </c>
      <c r="AG110" s="428">
        <f t="shared" si="17"/>
        <v>0</v>
      </c>
    </row>
    <row r="111" spans="1:33" ht="15" customHeight="1" x14ac:dyDescent="0.25">
      <c r="A111" s="15">
        <v>92</v>
      </c>
      <c r="B111" s="16" t="s">
        <v>104</v>
      </c>
      <c r="C111" s="25" t="s">
        <v>12</v>
      </c>
      <c r="D111" s="52">
        <f>'Пн День 1 Нед 1'!AB111</f>
        <v>0</v>
      </c>
      <c r="E111" s="413"/>
      <c r="F111" s="38"/>
      <c r="G111" s="38"/>
      <c r="H111" s="38"/>
      <c r="I111" s="489"/>
      <c r="J111" s="38"/>
      <c r="K111" s="38"/>
      <c r="L111" s="490">
        <f t="shared" si="11"/>
        <v>0</v>
      </c>
      <c r="M111" s="38"/>
      <c r="N111" s="38"/>
      <c r="O111" s="38"/>
      <c r="P111" s="144"/>
      <c r="Q111" s="38"/>
      <c r="R111" s="38"/>
      <c r="S111" s="38"/>
      <c r="T111" s="490">
        <f t="shared" si="12"/>
        <v>0</v>
      </c>
      <c r="U111" s="38"/>
      <c r="V111" s="38"/>
      <c r="W111" s="203">
        <f t="shared" si="13"/>
        <v>0</v>
      </c>
      <c r="X111" s="18"/>
      <c r="Y111" s="35"/>
      <c r="Z111" s="38"/>
      <c r="AA111" s="362">
        <f t="shared" si="14"/>
        <v>0</v>
      </c>
      <c r="AB111" s="194"/>
      <c r="AC111" s="162"/>
      <c r="AD111" s="38"/>
      <c r="AE111" s="170">
        <f t="shared" si="15"/>
        <v>0</v>
      </c>
      <c r="AF111" s="173">
        <f t="shared" si="16"/>
        <v>0</v>
      </c>
      <c r="AG111" s="428">
        <f t="shared" si="17"/>
        <v>0</v>
      </c>
    </row>
    <row r="112" spans="1:33" ht="15" customHeight="1" x14ac:dyDescent="0.25">
      <c r="A112" s="15">
        <v>93</v>
      </c>
      <c r="B112" s="24" t="s">
        <v>108</v>
      </c>
      <c r="C112" s="25" t="s">
        <v>12</v>
      </c>
      <c r="D112" s="52">
        <f>'Пн День 1 Нед 1'!AB112</f>
        <v>0</v>
      </c>
      <c r="E112" s="413"/>
      <c r="F112" s="38"/>
      <c r="G112" s="38"/>
      <c r="H112" s="38"/>
      <c r="I112" s="489"/>
      <c r="J112" s="38"/>
      <c r="K112" s="38"/>
      <c r="L112" s="490">
        <f t="shared" si="11"/>
        <v>0</v>
      </c>
      <c r="M112" s="38"/>
      <c r="N112" s="38"/>
      <c r="O112" s="38"/>
      <c r="P112" s="144"/>
      <c r="Q112" s="38"/>
      <c r="R112" s="38"/>
      <c r="S112" s="38"/>
      <c r="T112" s="490">
        <f t="shared" si="12"/>
        <v>0</v>
      </c>
      <c r="U112" s="38"/>
      <c r="V112" s="38"/>
      <c r="W112" s="203">
        <f t="shared" si="13"/>
        <v>0</v>
      </c>
      <c r="X112" s="18"/>
      <c r="Y112" s="35"/>
      <c r="Z112" s="38"/>
      <c r="AA112" s="362">
        <f t="shared" si="14"/>
        <v>0</v>
      </c>
      <c r="AB112" s="194"/>
      <c r="AC112" s="162"/>
      <c r="AD112" s="38"/>
      <c r="AE112" s="170">
        <f t="shared" si="15"/>
        <v>0</v>
      </c>
      <c r="AF112" s="173">
        <f t="shared" si="16"/>
        <v>0</v>
      </c>
      <c r="AG112" s="428">
        <f t="shared" si="17"/>
        <v>0</v>
      </c>
    </row>
    <row r="113" spans="1:33" ht="15" customHeight="1" x14ac:dyDescent="0.25">
      <c r="A113" s="15">
        <v>94</v>
      </c>
      <c r="B113" s="24" t="s">
        <v>79</v>
      </c>
      <c r="C113" s="25" t="s">
        <v>12</v>
      </c>
      <c r="D113" s="52">
        <f>'Пн День 1 Нед 1'!AB113</f>
        <v>0</v>
      </c>
      <c r="E113" s="413"/>
      <c r="F113" s="38"/>
      <c r="G113" s="38"/>
      <c r="H113" s="38"/>
      <c r="I113" s="489"/>
      <c r="J113" s="38"/>
      <c r="K113" s="38"/>
      <c r="L113" s="490">
        <f t="shared" si="11"/>
        <v>0</v>
      </c>
      <c r="M113" s="38"/>
      <c r="N113" s="38"/>
      <c r="O113" s="38"/>
      <c r="P113" s="144"/>
      <c r="Q113" s="38"/>
      <c r="R113" s="38"/>
      <c r="S113" s="38"/>
      <c r="T113" s="490">
        <f t="shared" si="12"/>
        <v>0</v>
      </c>
      <c r="U113" s="38"/>
      <c r="V113" s="38"/>
      <c r="W113" s="203">
        <f t="shared" si="13"/>
        <v>0</v>
      </c>
      <c r="X113" s="18"/>
      <c r="Y113" s="35"/>
      <c r="Z113" s="38"/>
      <c r="AA113" s="362">
        <f t="shared" si="14"/>
        <v>0</v>
      </c>
      <c r="AB113" s="194"/>
      <c r="AC113" s="162"/>
      <c r="AD113" s="38"/>
      <c r="AE113" s="170">
        <f t="shared" si="15"/>
        <v>0</v>
      </c>
      <c r="AF113" s="173">
        <f t="shared" si="16"/>
        <v>0</v>
      </c>
      <c r="AG113" s="428">
        <f t="shared" si="17"/>
        <v>0</v>
      </c>
    </row>
    <row r="114" spans="1:33" ht="15" customHeight="1" x14ac:dyDescent="0.25">
      <c r="A114" s="15"/>
      <c r="B114" s="268" t="s">
        <v>61</v>
      </c>
      <c r="C114" s="7"/>
      <c r="D114" s="52">
        <f>'Пн День 1 Нед 1'!AB114</f>
        <v>0</v>
      </c>
      <c r="E114" s="7"/>
      <c r="F114" s="38"/>
      <c r="G114" s="38"/>
      <c r="H114" s="144"/>
      <c r="I114" s="489"/>
      <c r="J114" s="35"/>
      <c r="K114" s="38"/>
      <c r="L114" s="490">
        <f t="shared" si="11"/>
        <v>0</v>
      </c>
      <c r="M114" s="38"/>
      <c r="N114" s="38"/>
      <c r="O114" s="38"/>
      <c r="P114" s="144"/>
      <c r="Q114" s="35"/>
      <c r="R114" s="38"/>
      <c r="S114" s="38"/>
      <c r="T114" s="490">
        <f t="shared" si="12"/>
        <v>0</v>
      </c>
      <c r="U114" s="38"/>
      <c r="V114" s="35"/>
      <c r="W114" s="203">
        <f t="shared" si="13"/>
        <v>0</v>
      </c>
      <c r="X114" s="144"/>
      <c r="Y114" s="38"/>
      <c r="Z114" s="38"/>
      <c r="AA114" s="362">
        <f t="shared" si="14"/>
        <v>0</v>
      </c>
      <c r="AB114" s="194"/>
      <c r="AC114" s="162"/>
      <c r="AD114" s="38"/>
      <c r="AE114" s="170">
        <f t="shared" si="15"/>
        <v>0</v>
      </c>
      <c r="AF114" s="173">
        <f t="shared" si="16"/>
        <v>0</v>
      </c>
      <c r="AG114" s="428">
        <f t="shared" si="17"/>
        <v>0</v>
      </c>
    </row>
    <row r="115" spans="1:33" ht="15" customHeight="1" x14ac:dyDescent="0.25">
      <c r="A115" s="15">
        <v>95</v>
      </c>
      <c r="B115" s="16" t="s">
        <v>1</v>
      </c>
      <c r="C115" s="17" t="s">
        <v>12</v>
      </c>
      <c r="D115" s="52">
        <f>'Пн День 1 Нед 1'!AB115</f>
        <v>0</v>
      </c>
      <c r="E115" s="20"/>
      <c r="F115" s="38"/>
      <c r="G115" s="38"/>
      <c r="H115" s="144"/>
      <c r="I115" s="489"/>
      <c r="J115" s="35"/>
      <c r="K115" s="38"/>
      <c r="L115" s="490">
        <f t="shared" si="11"/>
        <v>0</v>
      </c>
      <c r="M115" s="38"/>
      <c r="N115" s="38"/>
      <c r="O115" s="38"/>
      <c r="P115" s="144"/>
      <c r="Q115" s="35"/>
      <c r="R115" s="38"/>
      <c r="S115" s="38"/>
      <c r="T115" s="490">
        <f t="shared" si="12"/>
        <v>0</v>
      </c>
      <c r="U115" s="38"/>
      <c r="V115" s="35"/>
      <c r="W115" s="203">
        <f t="shared" si="13"/>
        <v>0</v>
      </c>
      <c r="X115" s="144"/>
      <c r="Y115" s="38"/>
      <c r="Z115" s="38"/>
      <c r="AA115" s="362">
        <f t="shared" si="14"/>
        <v>0</v>
      </c>
      <c r="AB115" s="194"/>
      <c r="AC115" s="162"/>
      <c r="AD115" s="38"/>
      <c r="AE115" s="170">
        <f t="shared" si="15"/>
        <v>0</v>
      </c>
      <c r="AF115" s="173">
        <f t="shared" si="16"/>
        <v>0</v>
      </c>
      <c r="AG115" s="428">
        <f t="shared" si="17"/>
        <v>0</v>
      </c>
    </row>
    <row r="116" spans="1:33" ht="15" customHeight="1" x14ac:dyDescent="0.25">
      <c r="A116" s="15">
        <v>96</v>
      </c>
      <c r="B116" s="19" t="s">
        <v>62</v>
      </c>
      <c r="C116" s="20" t="s">
        <v>12</v>
      </c>
      <c r="D116" s="52">
        <f>'Пн День 1 Нед 1'!AB116</f>
        <v>0</v>
      </c>
      <c r="E116" s="20"/>
      <c r="F116" s="38"/>
      <c r="G116" s="38"/>
      <c r="H116" s="144"/>
      <c r="I116" s="489"/>
      <c r="J116" s="35"/>
      <c r="K116" s="38"/>
      <c r="L116" s="490">
        <f t="shared" si="11"/>
        <v>0</v>
      </c>
      <c r="M116" s="38"/>
      <c r="N116" s="38"/>
      <c r="O116" s="38"/>
      <c r="P116" s="144"/>
      <c r="Q116" s="35"/>
      <c r="R116" s="38"/>
      <c r="S116" s="38"/>
      <c r="T116" s="490">
        <f t="shared" si="12"/>
        <v>0</v>
      </c>
      <c r="U116" s="38"/>
      <c r="V116" s="35"/>
      <c r="W116" s="203">
        <f t="shared" si="13"/>
        <v>0</v>
      </c>
      <c r="X116" s="144"/>
      <c r="Y116" s="38"/>
      <c r="Z116" s="38"/>
      <c r="AA116" s="362">
        <f t="shared" si="14"/>
        <v>0</v>
      </c>
      <c r="AB116" s="194"/>
      <c r="AC116" s="162"/>
      <c r="AD116" s="38"/>
      <c r="AE116" s="170">
        <f t="shared" si="15"/>
        <v>0</v>
      </c>
      <c r="AF116" s="173">
        <f t="shared" si="16"/>
        <v>0</v>
      </c>
      <c r="AG116" s="428">
        <f t="shared" si="17"/>
        <v>0</v>
      </c>
    </row>
    <row r="117" spans="1:33" ht="15" customHeight="1" x14ac:dyDescent="0.25">
      <c r="A117" s="15">
        <v>97</v>
      </c>
      <c r="B117" s="19" t="s">
        <v>89</v>
      </c>
      <c r="C117" s="20" t="s">
        <v>12</v>
      </c>
      <c r="D117" s="52">
        <f>'Пн День 1 Нед 1'!AB117</f>
        <v>0</v>
      </c>
      <c r="E117" s="20"/>
      <c r="F117" s="38"/>
      <c r="G117" s="38"/>
      <c r="H117" s="144"/>
      <c r="I117" s="489"/>
      <c r="J117" s="35"/>
      <c r="K117" s="38"/>
      <c r="L117" s="490">
        <f t="shared" si="11"/>
        <v>0</v>
      </c>
      <c r="M117" s="38"/>
      <c r="N117" s="38"/>
      <c r="O117" s="38"/>
      <c r="P117" s="144"/>
      <c r="Q117" s="35"/>
      <c r="R117" s="38"/>
      <c r="S117" s="38"/>
      <c r="T117" s="490">
        <f t="shared" si="12"/>
        <v>0</v>
      </c>
      <c r="U117" s="38"/>
      <c r="V117" s="35"/>
      <c r="W117" s="203">
        <f t="shared" si="13"/>
        <v>0</v>
      </c>
      <c r="X117" s="144"/>
      <c r="Y117" s="38"/>
      <c r="Z117" s="38"/>
      <c r="AA117" s="362">
        <f t="shared" si="14"/>
        <v>0</v>
      </c>
      <c r="AB117" s="194"/>
      <c r="AC117" s="162"/>
      <c r="AD117" s="38"/>
      <c r="AE117" s="170">
        <f t="shared" si="15"/>
        <v>0</v>
      </c>
      <c r="AF117" s="173">
        <f t="shared" si="16"/>
        <v>0</v>
      </c>
      <c r="AG117" s="428">
        <f t="shared" si="17"/>
        <v>0</v>
      </c>
    </row>
    <row r="118" spans="1:33" ht="15" customHeight="1" x14ac:dyDescent="0.25">
      <c r="A118" s="15">
        <v>98</v>
      </c>
      <c r="B118" s="19" t="s">
        <v>63</v>
      </c>
      <c r="C118" s="20" t="s">
        <v>12</v>
      </c>
      <c r="D118" s="52">
        <f>'Пн День 1 Нед 1'!AB118</f>
        <v>0</v>
      </c>
      <c r="E118" s="20"/>
      <c r="F118" s="38"/>
      <c r="G118" s="38"/>
      <c r="H118" s="144"/>
      <c r="I118" s="489"/>
      <c r="J118" s="35"/>
      <c r="K118" s="38"/>
      <c r="L118" s="490">
        <f t="shared" si="11"/>
        <v>0</v>
      </c>
      <c r="M118" s="38"/>
      <c r="N118" s="38"/>
      <c r="O118" s="38"/>
      <c r="P118" s="144"/>
      <c r="Q118" s="35"/>
      <c r="R118" s="38"/>
      <c r="S118" s="38"/>
      <c r="T118" s="490">
        <f t="shared" si="12"/>
        <v>0</v>
      </c>
      <c r="U118" s="38"/>
      <c r="V118" s="35"/>
      <c r="W118" s="203">
        <f t="shared" si="13"/>
        <v>0</v>
      </c>
      <c r="X118" s="144"/>
      <c r="Y118" s="38"/>
      <c r="Z118" s="38"/>
      <c r="AA118" s="362">
        <f t="shared" si="14"/>
        <v>0</v>
      </c>
      <c r="AB118" s="194"/>
      <c r="AC118" s="162"/>
      <c r="AD118" s="38"/>
      <c r="AE118" s="170">
        <f t="shared" si="15"/>
        <v>0</v>
      </c>
      <c r="AF118" s="173">
        <f t="shared" si="16"/>
        <v>0</v>
      </c>
      <c r="AG118" s="428">
        <f t="shared" si="17"/>
        <v>0</v>
      </c>
    </row>
    <row r="119" spans="1:33" x14ac:dyDescent="0.25">
      <c r="A119" s="15">
        <v>99</v>
      </c>
      <c r="B119" s="16" t="s">
        <v>64</v>
      </c>
      <c r="C119" s="17" t="s">
        <v>12</v>
      </c>
      <c r="D119" s="52">
        <f>'Пн День 1 Нед 1'!AB119</f>
        <v>0</v>
      </c>
      <c r="E119" s="20"/>
      <c r="F119" s="38"/>
      <c r="G119" s="38"/>
      <c r="H119" s="144"/>
      <c r="I119" s="489"/>
      <c r="J119" s="406">
        <v>5.0000000000000001E-3</v>
      </c>
      <c r="K119" s="38"/>
      <c r="L119" s="490">
        <f t="shared" si="11"/>
        <v>5.0000000000000001E-3</v>
      </c>
      <c r="M119" s="38"/>
      <c r="N119" s="38"/>
      <c r="O119" s="38"/>
      <c r="P119" s="144"/>
      <c r="Q119" s="35"/>
      <c r="R119" s="38"/>
      <c r="S119" s="38"/>
      <c r="T119" s="490">
        <f t="shared" si="12"/>
        <v>0</v>
      </c>
      <c r="U119" s="38"/>
      <c r="V119" s="406">
        <v>7.0000000000000001E-3</v>
      </c>
      <c r="W119" s="203">
        <f t="shared" si="13"/>
        <v>7.0000000000000001E-3</v>
      </c>
      <c r="X119" s="144"/>
      <c r="Y119" s="169">
        <v>5.5999999999999999E-3</v>
      </c>
      <c r="Z119" s="38"/>
      <c r="AA119" s="362">
        <f t="shared" si="14"/>
        <v>0</v>
      </c>
      <c r="AB119" s="194"/>
      <c r="AC119" s="162"/>
      <c r="AD119" s="38"/>
      <c r="AE119" s="170">
        <f t="shared" si="15"/>
        <v>0</v>
      </c>
      <c r="AF119" s="173">
        <f t="shared" si="16"/>
        <v>1.2E-2</v>
      </c>
      <c r="AG119" s="428">
        <f t="shared" si="17"/>
        <v>-1.2E-2</v>
      </c>
    </row>
    <row r="120" spans="1:33" ht="15" customHeight="1" x14ac:dyDescent="0.25">
      <c r="A120" s="15">
        <v>100</v>
      </c>
      <c r="B120" s="16" t="s">
        <v>65</v>
      </c>
      <c r="C120" s="17" t="s">
        <v>12</v>
      </c>
      <c r="D120" s="52">
        <f>'Пн День 1 Нед 1'!AB120</f>
        <v>-0.2228</v>
      </c>
      <c r="E120" s="20"/>
      <c r="F120" s="404"/>
      <c r="G120" s="38"/>
      <c r="H120" s="144"/>
      <c r="I120" s="489"/>
      <c r="J120" s="35"/>
      <c r="K120" s="38"/>
      <c r="L120" s="490">
        <f t="shared" si="11"/>
        <v>0</v>
      </c>
      <c r="M120" s="404"/>
      <c r="N120" s="38"/>
      <c r="O120" s="38"/>
      <c r="P120" s="144"/>
      <c r="Q120" s="35"/>
      <c r="R120" s="38"/>
      <c r="S120" s="38"/>
      <c r="T120" s="490">
        <f t="shared" si="12"/>
        <v>0</v>
      </c>
      <c r="U120" s="38"/>
      <c r="V120" s="35"/>
      <c r="W120" s="203">
        <f t="shared" si="13"/>
        <v>0</v>
      </c>
      <c r="X120" s="144"/>
      <c r="Y120" s="38"/>
      <c r="Z120" s="38"/>
      <c r="AA120" s="362">
        <f t="shared" si="14"/>
        <v>0</v>
      </c>
      <c r="AB120" s="194"/>
      <c r="AC120" s="162"/>
      <c r="AD120" s="38"/>
      <c r="AE120" s="170">
        <f t="shared" si="15"/>
        <v>0</v>
      </c>
      <c r="AF120" s="173">
        <f t="shared" si="16"/>
        <v>0</v>
      </c>
      <c r="AG120" s="428">
        <f t="shared" si="17"/>
        <v>-0.2228</v>
      </c>
    </row>
    <row r="121" spans="1:33" ht="15" customHeight="1" x14ac:dyDescent="0.25">
      <c r="A121" s="15"/>
      <c r="B121" s="268" t="s">
        <v>119</v>
      </c>
      <c r="C121" s="7"/>
      <c r="D121" s="52">
        <f>'Пн День 1 Нед 1'!AB121</f>
        <v>0</v>
      </c>
      <c r="E121" s="7"/>
      <c r="F121" s="38"/>
      <c r="G121" s="38"/>
      <c r="H121" s="144"/>
      <c r="I121" s="489"/>
      <c r="J121" s="35"/>
      <c r="K121" s="38"/>
      <c r="L121" s="490">
        <f t="shared" si="11"/>
        <v>0</v>
      </c>
      <c r="M121" s="38"/>
      <c r="N121" s="38"/>
      <c r="O121" s="38"/>
      <c r="P121" s="144"/>
      <c r="Q121" s="35"/>
      <c r="R121" s="38"/>
      <c r="S121" s="38"/>
      <c r="T121" s="490">
        <f t="shared" si="12"/>
        <v>0</v>
      </c>
      <c r="U121" s="38"/>
      <c r="V121" s="35"/>
      <c r="W121" s="203">
        <f t="shared" si="13"/>
        <v>0</v>
      </c>
      <c r="X121" s="144"/>
      <c r="Y121" s="38"/>
      <c r="Z121" s="38"/>
      <c r="AA121" s="362">
        <f t="shared" si="14"/>
        <v>0</v>
      </c>
      <c r="AB121" s="194"/>
      <c r="AC121" s="162"/>
      <c r="AD121" s="38"/>
      <c r="AE121" s="170">
        <f t="shared" si="15"/>
        <v>0</v>
      </c>
      <c r="AF121" s="173">
        <f t="shared" si="16"/>
        <v>0</v>
      </c>
      <c r="AG121" s="428">
        <f t="shared" si="17"/>
        <v>0</v>
      </c>
    </row>
    <row r="122" spans="1:33" ht="15" customHeight="1" x14ac:dyDescent="0.25">
      <c r="A122" s="15">
        <v>101</v>
      </c>
      <c r="B122" s="16" t="s">
        <v>72</v>
      </c>
      <c r="C122" s="25" t="s">
        <v>12</v>
      </c>
      <c r="D122" s="52">
        <f>'Пн День 1 Нед 1'!AB122</f>
        <v>0</v>
      </c>
      <c r="E122" s="413"/>
      <c r="F122" s="38"/>
      <c r="G122" s="38"/>
      <c r="H122" s="144"/>
      <c r="I122" s="489"/>
      <c r="J122" s="35"/>
      <c r="K122" s="38"/>
      <c r="L122" s="490">
        <f t="shared" si="11"/>
        <v>0</v>
      </c>
      <c r="M122" s="38"/>
      <c r="N122" s="38"/>
      <c r="O122" s="38"/>
      <c r="P122" s="144"/>
      <c r="Q122" s="35"/>
      <c r="R122" s="38"/>
      <c r="S122" s="38"/>
      <c r="T122" s="490">
        <f t="shared" si="12"/>
        <v>0</v>
      </c>
      <c r="U122" s="38"/>
      <c r="V122" s="35"/>
      <c r="W122" s="203">
        <f t="shared" si="13"/>
        <v>0</v>
      </c>
      <c r="X122" s="144"/>
      <c r="Y122" s="38"/>
      <c r="Z122" s="38"/>
      <c r="AA122" s="362">
        <f t="shared" si="14"/>
        <v>0</v>
      </c>
      <c r="AB122" s="194"/>
      <c r="AC122" s="162"/>
      <c r="AD122" s="38"/>
      <c r="AE122" s="170">
        <f t="shared" si="15"/>
        <v>0</v>
      </c>
      <c r="AF122" s="173">
        <f t="shared" si="16"/>
        <v>0</v>
      </c>
      <c r="AG122" s="428">
        <f t="shared" si="17"/>
        <v>0</v>
      </c>
    </row>
    <row r="123" spans="1:33" x14ac:dyDescent="0.25">
      <c r="A123" s="15">
        <v>102</v>
      </c>
      <c r="B123" s="16" t="s">
        <v>73</v>
      </c>
      <c r="C123" s="25" t="s">
        <v>12</v>
      </c>
      <c r="D123" s="52">
        <f>'Пн День 1 Нед 1'!AB123</f>
        <v>-0.1</v>
      </c>
      <c r="E123" s="413"/>
      <c r="F123" s="38"/>
      <c r="G123" s="38"/>
      <c r="H123" s="144"/>
      <c r="I123" s="489"/>
      <c r="J123" s="35"/>
      <c r="K123" s="38"/>
      <c r="L123" s="490">
        <f t="shared" si="11"/>
        <v>0</v>
      </c>
      <c r="M123" s="38"/>
      <c r="N123" s="38"/>
      <c r="O123" s="38"/>
      <c r="P123" s="144"/>
      <c r="Q123" s="35"/>
      <c r="R123" s="38"/>
      <c r="S123" s="38"/>
      <c r="T123" s="490">
        <f t="shared" si="12"/>
        <v>0</v>
      </c>
      <c r="U123" s="38"/>
      <c r="V123" s="35"/>
      <c r="W123" s="203">
        <f t="shared" si="13"/>
        <v>0</v>
      </c>
      <c r="X123" s="144"/>
      <c r="Y123" s="38"/>
      <c r="Z123" s="38"/>
      <c r="AA123" s="362">
        <f t="shared" si="14"/>
        <v>0</v>
      </c>
      <c r="AB123" s="194"/>
      <c r="AC123" s="162"/>
      <c r="AD123" s="38"/>
      <c r="AE123" s="170">
        <f t="shared" si="15"/>
        <v>0</v>
      </c>
      <c r="AF123" s="173">
        <f t="shared" si="16"/>
        <v>0</v>
      </c>
      <c r="AG123" s="428">
        <f t="shared" si="17"/>
        <v>-0.1</v>
      </c>
    </row>
    <row r="124" spans="1:33" x14ac:dyDescent="0.25">
      <c r="A124" s="15">
        <v>103</v>
      </c>
      <c r="B124" s="16" t="s">
        <v>74</v>
      </c>
      <c r="C124" s="25" t="s">
        <v>12</v>
      </c>
      <c r="D124" s="52">
        <f>'Пн День 1 Нед 1'!AB124</f>
        <v>-7.1999999999999998E-3</v>
      </c>
      <c r="E124" s="413"/>
      <c r="F124" s="38"/>
      <c r="G124" s="404">
        <v>2.1600000000000001E-2</v>
      </c>
      <c r="H124" s="144"/>
      <c r="I124" s="489"/>
      <c r="J124" s="35"/>
      <c r="K124" s="38"/>
      <c r="L124" s="490">
        <f t="shared" si="11"/>
        <v>2.1600000000000001E-2</v>
      </c>
      <c r="M124" s="38"/>
      <c r="N124" s="404">
        <v>2.1600000000000001E-2</v>
      </c>
      <c r="O124" s="38"/>
      <c r="P124" s="144"/>
      <c r="Q124" s="35"/>
      <c r="R124" s="38"/>
      <c r="S124" s="38"/>
      <c r="T124" s="490">
        <f t="shared" si="12"/>
        <v>2.1600000000000001E-2</v>
      </c>
      <c r="U124" s="38"/>
      <c r="V124" s="35"/>
      <c r="W124" s="203">
        <f t="shared" si="13"/>
        <v>0</v>
      </c>
      <c r="X124" s="144"/>
      <c r="Y124" s="38"/>
      <c r="Z124" s="38"/>
      <c r="AA124" s="362">
        <f t="shared" si="14"/>
        <v>0</v>
      </c>
      <c r="AB124" s="222">
        <v>6.0000000000000001E-3</v>
      </c>
      <c r="AC124" s="162"/>
      <c r="AD124" s="38"/>
      <c r="AE124" s="170">
        <f t="shared" si="15"/>
        <v>6.0000000000000001E-3</v>
      </c>
      <c r="AF124" s="173">
        <f t="shared" si="16"/>
        <v>4.9200000000000001E-2</v>
      </c>
      <c r="AG124" s="428">
        <f t="shared" si="17"/>
        <v>-5.6399999999999999E-2</v>
      </c>
    </row>
    <row r="125" spans="1:33" x14ac:dyDescent="0.25">
      <c r="A125" s="15">
        <v>104</v>
      </c>
      <c r="B125" s="16" t="s">
        <v>75</v>
      </c>
      <c r="C125" s="25" t="s">
        <v>12</v>
      </c>
      <c r="D125" s="52">
        <f>'Пн День 1 Нед 1'!AB125</f>
        <v>-1.2500000000000001E-2</v>
      </c>
      <c r="E125" s="413"/>
      <c r="F125" s="38"/>
      <c r="G125" s="38"/>
      <c r="H125" s="144"/>
      <c r="I125" s="489"/>
      <c r="J125" s="35"/>
      <c r="K125" s="38"/>
      <c r="L125" s="490">
        <f t="shared" si="11"/>
        <v>0</v>
      </c>
      <c r="M125" s="38"/>
      <c r="N125" s="38"/>
      <c r="O125" s="38"/>
      <c r="P125" s="144"/>
      <c r="Q125" s="35"/>
      <c r="R125" s="38"/>
      <c r="S125" s="38"/>
      <c r="T125" s="490">
        <f t="shared" si="12"/>
        <v>0</v>
      </c>
      <c r="U125" s="38"/>
      <c r="V125" s="35"/>
      <c r="W125" s="203">
        <f t="shared" si="13"/>
        <v>0</v>
      </c>
      <c r="X125" s="144"/>
      <c r="Y125" s="38"/>
      <c r="Z125" s="38"/>
      <c r="AA125" s="362">
        <f t="shared" si="14"/>
        <v>0</v>
      </c>
      <c r="AB125" s="222">
        <v>6.2500000000000003E-3</v>
      </c>
      <c r="AC125" s="162"/>
      <c r="AD125" s="38"/>
      <c r="AE125" s="170">
        <f t="shared" si="15"/>
        <v>6.2500000000000003E-3</v>
      </c>
      <c r="AF125" s="173">
        <f t="shared" si="16"/>
        <v>6.2500000000000003E-3</v>
      </c>
      <c r="AG125" s="428">
        <f t="shared" si="17"/>
        <v>-1.8750000000000003E-2</v>
      </c>
    </row>
    <row r="126" spans="1:33" ht="15" customHeight="1" x14ac:dyDescent="0.25">
      <c r="A126" s="15">
        <v>105</v>
      </c>
      <c r="B126" s="16" t="s">
        <v>77</v>
      </c>
      <c r="C126" s="25" t="s">
        <v>12</v>
      </c>
      <c r="D126" s="52">
        <f>'Пн День 1 Нед 1'!AB126</f>
        <v>0</v>
      </c>
      <c r="E126" s="413"/>
      <c r="F126" s="38"/>
      <c r="G126" s="38"/>
      <c r="H126" s="144"/>
      <c r="I126" s="489"/>
      <c r="J126" s="35"/>
      <c r="K126" s="38"/>
      <c r="L126" s="490">
        <f t="shared" si="11"/>
        <v>0</v>
      </c>
      <c r="M126" s="38"/>
      <c r="N126" s="38"/>
      <c r="O126" s="38"/>
      <c r="P126" s="144"/>
      <c r="Q126" s="35"/>
      <c r="R126" s="38"/>
      <c r="S126" s="38"/>
      <c r="T126" s="490">
        <f t="shared" si="12"/>
        <v>0</v>
      </c>
      <c r="U126" s="38"/>
      <c r="V126" s="35"/>
      <c r="W126" s="203">
        <f t="shared" si="13"/>
        <v>0</v>
      </c>
      <c r="X126" s="144"/>
      <c r="Y126" s="38"/>
      <c r="Z126" s="38"/>
      <c r="AA126" s="362">
        <f t="shared" si="14"/>
        <v>0</v>
      </c>
      <c r="AB126" s="194"/>
      <c r="AC126" s="162"/>
      <c r="AD126" s="38"/>
      <c r="AE126" s="170">
        <f t="shared" si="15"/>
        <v>0</v>
      </c>
      <c r="AF126" s="173">
        <f t="shared" si="16"/>
        <v>0</v>
      </c>
      <c r="AG126" s="428">
        <f t="shared" si="17"/>
        <v>0</v>
      </c>
    </row>
    <row r="127" spans="1:33" ht="15" customHeight="1" x14ac:dyDescent="0.25">
      <c r="A127" s="15">
        <v>106</v>
      </c>
      <c r="B127" s="16" t="s">
        <v>76</v>
      </c>
      <c r="C127" s="25" t="s">
        <v>12</v>
      </c>
      <c r="D127" s="52">
        <f>'Пн День 1 Нед 1'!AB127</f>
        <v>0</v>
      </c>
      <c r="E127" s="413"/>
      <c r="F127" s="38"/>
      <c r="G127" s="38"/>
      <c r="H127" s="144"/>
      <c r="I127" s="489"/>
      <c r="J127" s="35"/>
      <c r="K127" s="38"/>
      <c r="L127" s="490">
        <f t="shared" si="11"/>
        <v>0</v>
      </c>
      <c r="M127" s="38"/>
      <c r="N127" s="38"/>
      <c r="O127" s="38"/>
      <c r="P127" s="144"/>
      <c r="Q127" s="35"/>
      <c r="R127" s="38"/>
      <c r="S127" s="38"/>
      <c r="T127" s="490">
        <f t="shared" si="12"/>
        <v>0</v>
      </c>
      <c r="U127" s="38"/>
      <c r="V127" s="35"/>
      <c r="W127" s="203">
        <f t="shared" si="13"/>
        <v>0</v>
      </c>
      <c r="X127" s="144"/>
      <c r="Y127" s="38"/>
      <c r="Z127" s="38"/>
      <c r="AA127" s="362">
        <f t="shared" si="14"/>
        <v>0</v>
      </c>
      <c r="AB127" s="194"/>
      <c r="AC127" s="162"/>
      <c r="AD127" s="38"/>
      <c r="AE127" s="170">
        <f t="shared" si="15"/>
        <v>0</v>
      </c>
      <c r="AF127" s="173">
        <f t="shared" si="16"/>
        <v>0</v>
      </c>
      <c r="AG127" s="428">
        <f t="shared" si="17"/>
        <v>0</v>
      </c>
    </row>
    <row r="128" spans="1:33" ht="15" customHeight="1" x14ac:dyDescent="0.25">
      <c r="A128" s="15">
        <v>107</v>
      </c>
      <c r="B128" s="24" t="s">
        <v>78</v>
      </c>
      <c r="C128" s="25" t="s">
        <v>12</v>
      </c>
      <c r="D128" s="52">
        <f>'Пн День 1 Нед 1'!AB128</f>
        <v>0</v>
      </c>
      <c r="E128" s="413"/>
      <c r="F128" s="38"/>
      <c r="G128" s="38"/>
      <c r="H128" s="144"/>
      <c r="I128" s="489"/>
      <c r="J128" s="35"/>
      <c r="K128" s="38"/>
      <c r="L128" s="490">
        <f t="shared" si="11"/>
        <v>0</v>
      </c>
      <c r="M128" s="38"/>
      <c r="N128" s="38"/>
      <c r="O128" s="38"/>
      <c r="P128" s="144"/>
      <c r="Q128" s="35"/>
      <c r="R128" s="38"/>
      <c r="S128" s="38"/>
      <c r="T128" s="490">
        <f t="shared" si="12"/>
        <v>0</v>
      </c>
      <c r="U128" s="38"/>
      <c r="V128" s="35"/>
      <c r="W128" s="203">
        <f t="shared" si="13"/>
        <v>0</v>
      </c>
      <c r="X128" s="144"/>
      <c r="Y128" s="38"/>
      <c r="Z128" s="38"/>
      <c r="AA128" s="362">
        <f t="shared" si="14"/>
        <v>0</v>
      </c>
      <c r="AB128" s="194"/>
      <c r="AC128" s="162"/>
      <c r="AD128" s="38"/>
      <c r="AE128" s="170">
        <f t="shared" si="15"/>
        <v>0</v>
      </c>
      <c r="AF128" s="173">
        <f t="shared" si="16"/>
        <v>0</v>
      </c>
      <c r="AG128" s="428">
        <f t="shared" si="17"/>
        <v>0</v>
      </c>
    </row>
    <row r="129" spans="1:33" ht="15" customHeight="1" x14ac:dyDescent="0.25">
      <c r="A129" s="15">
        <v>108</v>
      </c>
      <c r="B129" s="24" t="s">
        <v>105</v>
      </c>
      <c r="C129" s="25" t="s">
        <v>12</v>
      </c>
      <c r="D129" s="52">
        <f>'Пн День 1 Нед 1'!AB129</f>
        <v>0</v>
      </c>
      <c r="E129" s="413"/>
      <c r="F129" s="38"/>
      <c r="G129" s="38"/>
      <c r="H129" s="144"/>
      <c r="I129" s="489"/>
      <c r="J129" s="35"/>
      <c r="K129" s="38"/>
      <c r="L129" s="490">
        <f t="shared" si="11"/>
        <v>0</v>
      </c>
      <c r="M129" s="38"/>
      <c r="N129" s="38"/>
      <c r="O129" s="38"/>
      <c r="P129" s="144"/>
      <c r="Q129" s="35"/>
      <c r="R129" s="38"/>
      <c r="S129" s="38"/>
      <c r="T129" s="490">
        <f t="shared" si="12"/>
        <v>0</v>
      </c>
      <c r="U129" s="38"/>
      <c r="V129" s="35"/>
      <c r="W129" s="203">
        <f t="shared" si="13"/>
        <v>0</v>
      </c>
      <c r="X129" s="144"/>
      <c r="Y129" s="38"/>
      <c r="Z129" s="38"/>
      <c r="AA129" s="362">
        <f t="shared" si="14"/>
        <v>0</v>
      </c>
      <c r="AB129" s="194"/>
      <c r="AC129" s="162"/>
      <c r="AD129" s="38"/>
      <c r="AE129" s="170">
        <f t="shared" si="15"/>
        <v>0</v>
      </c>
      <c r="AF129" s="173">
        <f t="shared" si="16"/>
        <v>0</v>
      </c>
      <c r="AG129" s="428">
        <f t="shared" si="17"/>
        <v>0</v>
      </c>
    </row>
    <row r="130" spans="1:33" ht="15" customHeight="1" x14ac:dyDescent="0.25">
      <c r="A130" s="15">
        <v>109</v>
      </c>
      <c r="B130" s="24" t="s">
        <v>190</v>
      </c>
      <c r="C130" s="25" t="s">
        <v>12</v>
      </c>
      <c r="D130" s="52">
        <f>'Пн День 1 Нед 1'!AB130</f>
        <v>0</v>
      </c>
      <c r="E130" s="413"/>
      <c r="F130" s="38"/>
      <c r="G130" s="38"/>
      <c r="H130" s="144"/>
      <c r="I130" s="489"/>
      <c r="J130" s="35"/>
      <c r="K130" s="38"/>
      <c r="L130" s="490">
        <f t="shared" si="11"/>
        <v>0</v>
      </c>
      <c r="M130" s="38"/>
      <c r="N130" s="38"/>
      <c r="O130" s="38"/>
      <c r="P130" s="144"/>
      <c r="Q130" s="35"/>
      <c r="R130" s="38"/>
      <c r="S130" s="38"/>
      <c r="T130" s="490">
        <f t="shared" si="12"/>
        <v>0</v>
      </c>
      <c r="U130" s="38"/>
      <c r="V130" s="35"/>
      <c r="W130" s="203">
        <f t="shared" si="13"/>
        <v>0</v>
      </c>
      <c r="X130" s="144"/>
      <c r="Y130" s="38"/>
      <c r="Z130" s="38"/>
      <c r="AA130" s="362">
        <f t="shared" si="14"/>
        <v>0</v>
      </c>
      <c r="AB130" s="194"/>
      <c r="AC130" s="162"/>
      <c r="AD130" s="38"/>
      <c r="AE130" s="170">
        <f t="shared" si="15"/>
        <v>0</v>
      </c>
      <c r="AF130" s="173">
        <f t="shared" si="16"/>
        <v>0</v>
      </c>
      <c r="AG130" s="428">
        <f t="shared" si="17"/>
        <v>0</v>
      </c>
    </row>
    <row r="131" spans="1:33" ht="15" customHeight="1" x14ac:dyDescent="0.25">
      <c r="A131" s="317"/>
      <c r="B131" s="319" t="s">
        <v>218</v>
      </c>
      <c r="C131" s="56"/>
      <c r="D131" s="52">
        <f>'Пн День 1 Нед 1'!AB131</f>
        <v>0</v>
      </c>
      <c r="E131" s="419"/>
      <c r="F131" s="149"/>
      <c r="G131" s="149"/>
      <c r="H131" s="149"/>
      <c r="I131" s="486"/>
      <c r="J131" s="149"/>
      <c r="K131" s="149"/>
      <c r="L131" s="490">
        <f t="shared" si="11"/>
        <v>0</v>
      </c>
      <c r="M131" s="149"/>
      <c r="N131" s="149"/>
      <c r="O131" s="149"/>
      <c r="P131" s="149"/>
      <c r="Q131" s="149"/>
      <c r="R131" s="149"/>
      <c r="S131" s="149"/>
      <c r="T131" s="490">
        <f t="shared" si="12"/>
        <v>0</v>
      </c>
      <c r="U131" s="149"/>
      <c r="V131" s="149"/>
      <c r="W131" s="203">
        <f t="shared" si="13"/>
        <v>0</v>
      </c>
      <c r="X131" s="84"/>
      <c r="Y131" s="46"/>
      <c r="Z131" s="149"/>
      <c r="AA131" s="362">
        <f t="shared" si="14"/>
        <v>0</v>
      </c>
      <c r="AB131" s="196"/>
      <c r="AC131" s="186"/>
      <c r="AD131" s="149"/>
      <c r="AE131" s="170">
        <f t="shared" si="15"/>
        <v>0</v>
      </c>
      <c r="AF131" s="173">
        <f t="shared" si="16"/>
        <v>0</v>
      </c>
      <c r="AG131" s="428">
        <f t="shared" si="17"/>
        <v>0</v>
      </c>
    </row>
    <row r="132" spans="1:33" ht="15" customHeight="1" x14ac:dyDescent="0.25">
      <c r="A132" s="48">
        <v>110</v>
      </c>
      <c r="B132" s="50" t="s">
        <v>93</v>
      </c>
      <c r="C132" s="57" t="s">
        <v>12</v>
      </c>
      <c r="D132" s="52">
        <f>'Пн День 1 Нед 1'!AB132</f>
        <v>0</v>
      </c>
      <c r="E132" s="430"/>
      <c r="F132" s="38"/>
      <c r="G132" s="38"/>
      <c r="H132" s="38"/>
      <c r="I132" s="483"/>
      <c r="J132" s="38"/>
      <c r="K132" s="151"/>
      <c r="L132" s="490">
        <f t="shared" si="11"/>
        <v>0</v>
      </c>
      <c r="M132" s="38"/>
      <c r="N132" s="38"/>
      <c r="O132" s="38"/>
      <c r="P132" s="38"/>
      <c r="Q132" s="38"/>
      <c r="R132" s="151"/>
      <c r="S132" s="151"/>
      <c r="T132" s="490">
        <f t="shared" si="12"/>
        <v>0</v>
      </c>
      <c r="U132" s="148"/>
      <c r="V132" s="38"/>
      <c r="W132" s="203">
        <f t="shared" si="13"/>
        <v>0</v>
      </c>
      <c r="X132" s="83"/>
      <c r="Y132" s="53"/>
      <c r="Z132" s="148"/>
      <c r="AA132" s="362">
        <f t="shared" si="14"/>
        <v>0</v>
      </c>
      <c r="AB132" s="194"/>
      <c r="AC132" s="162"/>
      <c r="AD132" s="148"/>
      <c r="AE132" s="170">
        <f t="shared" si="15"/>
        <v>0</v>
      </c>
      <c r="AF132" s="173">
        <f t="shared" si="16"/>
        <v>0</v>
      </c>
      <c r="AG132" s="428">
        <f t="shared" si="17"/>
        <v>0</v>
      </c>
    </row>
    <row r="133" spans="1:33" ht="15" customHeight="1" x14ac:dyDescent="0.25">
      <c r="A133" s="48">
        <v>111</v>
      </c>
      <c r="B133" s="50" t="s">
        <v>94</v>
      </c>
      <c r="C133" s="57" t="s">
        <v>12</v>
      </c>
      <c r="D133" s="52">
        <f>'Пн День 1 Нед 1'!AB133</f>
        <v>0</v>
      </c>
      <c r="E133" s="430"/>
      <c r="F133" s="38"/>
      <c r="G133" s="38"/>
      <c r="H133" s="38"/>
      <c r="I133" s="483"/>
      <c r="J133" s="38"/>
      <c r="K133" s="151"/>
      <c r="L133" s="490">
        <f t="shared" si="11"/>
        <v>0</v>
      </c>
      <c r="M133" s="38"/>
      <c r="N133" s="38"/>
      <c r="O133" s="38"/>
      <c r="P133" s="38"/>
      <c r="Q133" s="38"/>
      <c r="R133" s="151"/>
      <c r="S133" s="151"/>
      <c r="T133" s="490">
        <f t="shared" si="12"/>
        <v>0</v>
      </c>
      <c r="U133" s="148"/>
      <c r="V133" s="38"/>
      <c r="W133" s="203">
        <f t="shared" si="13"/>
        <v>0</v>
      </c>
      <c r="X133" s="83"/>
      <c r="Y133" s="53"/>
      <c r="Z133" s="148"/>
      <c r="AA133" s="362">
        <f t="shared" si="14"/>
        <v>0</v>
      </c>
      <c r="AB133" s="194"/>
      <c r="AC133" s="162"/>
      <c r="AD133" s="148"/>
      <c r="AE133" s="170">
        <f t="shared" si="15"/>
        <v>0</v>
      </c>
      <c r="AF133" s="173">
        <f t="shared" si="16"/>
        <v>0</v>
      </c>
      <c r="AG133" s="428">
        <f t="shared" si="17"/>
        <v>0</v>
      </c>
    </row>
    <row r="134" spans="1:33" ht="15" customHeight="1" x14ac:dyDescent="0.25">
      <c r="A134" s="48">
        <v>112</v>
      </c>
      <c r="B134" s="50" t="s">
        <v>95</v>
      </c>
      <c r="C134" s="57" t="s">
        <v>12</v>
      </c>
      <c r="D134" s="52">
        <f>'Пн День 1 Нед 1'!AB134</f>
        <v>0</v>
      </c>
      <c r="E134" s="430"/>
      <c r="F134" s="38"/>
      <c r="G134" s="38"/>
      <c r="H134" s="38"/>
      <c r="I134" s="483"/>
      <c r="J134" s="38"/>
      <c r="K134" s="151"/>
      <c r="L134" s="490">
        <f t="shared" si="11"/>
        <v>0</v>
      </c>
      <c r="M134" s="38"/>
      <c r="N134" s="38"/>
      <c r="O134" s="38"/>
      <c r="P134" s="38"/>
      <c r="Q134" s="38"/>
      <c r="R134" s="151"/>
      <c r="S134" s="151"/>
      <c r="T134" s="490">
        <f t="shared" si="12"/>
        <v>0</v>
      </c>
      <c r="U134" s="148"/>
      <c r="V134" s="38"/>
      <c r="W134" s="203">
        <f t="shared" si="13"/>
        <v>0</v>
      </c>
      <c r="X134" s="83"/>
      <c r="Y134" s="53"/>
      <c r="Z134" s="148"/>
      <c r="AA134" s="362">
        <f t="shared" si="14"/>
        <v>0</v>
      </c>
      <c r="AB134" s="194"/>
      <c r="AC134" s="162"/>
      <c r="AD134" s="148"/>
      <c r="AE134" s="170">
        <f t="shared" si="15"/>
        <v>0</v>
      </c>
      <c r="AF134" s="173">
        <f t="shared" si="16"/>
        <v>0</v>
      </c>
      <c r="AG134" s="428">
        <f t="shared" si="17"/>
        <v>0</v>
      </c>
    </row>
    <row r="135" spans="1:33" ht="15" customHeight="1" x14ac:dyDescent="0.25">
      <c r="A135" s="48">
        <v>113</v>
      </c>
      <c r="B135" s="50" t="s">
        <v>96</v>
      </c>
      <c r="C135" s="57" t="s">
        <v>12</v>
      </c>
      <c r="D135" s="52">
        <f>'Пн День 1 Нед 1'!AB135</f>
        <v>0</v>
      </c>
      <c r="E135" s="430"/>
      <c r="F135" s="38"/>
      <c r="G135" s="38"/>
      <c r="H135" s="38"/>
      <c r="I135" s="483"/>
      <c r="J135" s="38"/>
      <c r="K135" s="151"/>
      <c r="L135" s="490">
        <f t="shared" si="11"/>
        <v>0</v>
      </c>
      <c r="M135" s="38"/>
      <c r="N135" s="38"/>
      <c r="O135" s="38"/>
      <c r="P135" s="38"/>
      <c r="Q135" s="38"/>
      <c r="R135" s="151"/>
      <c r="S135" s="151"/>
      <c r="T135" s="490">
        <f t="shared" si="12"/>
        <v>0</v>
      </c>
      <c r="U135" s="148"/>
      <c r="V135" s="38"/>
      <c r="W135" s="203">
        <f t="shared" si="13"/>
        <v>0</v>
      </c>
      <c r="X135" s="83"/>
      <c r="Y135" s="53"/>
      <c r="Z135" s="148"/>
      <c r="AA135" s="362">
        <f t="shared" si="14"/>
        <v>0</v>
      </c>
      <c r="AB135" s="194"/>
      <c r="AC135" s="162"/>
      <c r="AD135" s="148"/>
      <c r="AE135" s="170">
        <f t="shared" si="15"/>
        <v>0</v>
      </c>
      <c r="AF135" s="173">
        <f t="shared" ref="AF135:AF148" si="18">L135+T135+W135+AE135</f>
        <v>0</v>
      </c>
      <c r="AG135" s="428">
        <f t="shared" ref="AG135:AG148" si="19">(D135+E135)-AF135</f>
        <v>0</v>
      </c>
    </row>
    <row r="136" spans="1:33" ht="15" customHeight="1" x14ac:dyDescent="0.25">
      <c r="A136" s="48">
        <v>114</v>
      </c>
      <c r="B136" s="50" t="s">
        <v>97</v>
      </c>
      <c r="C136" s="57" t="s">
        <v>12</v>
      </c>
      <c r="D136" s="52">
        <f>'Пн День 1 Нед 1'!AB136</f>
        <v>0</v>
      </c>
      <c r="E136" s="430"/>
      <c r="F136" s="38"/>
      <c r="G136" s="38"/>
      <c r="H136" s="38"/>
      <c r="I136" s="483"/>
      <c r="J136" s="38"/>
      <c r="K136" s="151"/>
      <c r="L136" s="490">
        <f t="shared" ref="L136:L148" si="20">(G136+I136+J136+K136)*$L$5</f>
        <v>0</v>
      </c>
      <c r="M136" s="38"/>
      <c r="N136" s="38"/>
      <c r="O136" s="38"/>
      <c r="P136" s="38"/>
      <c r="Q136" s="38"/>
      <c r="R136" s="151"/>
      <c r="S136" s="151"/>
      <c r="T136" s="490">
        <f t="shared" ref="T136:T148" si="21">(N136+O136+Q136+R136)*$T$5</f>
        <v>0</v>
      </c>
      <c r="U136" s="148"/>
      <c r="V136" s="38"/>
      <c r="W136" s="203">
        <f t="shared" ref="W136:W148" si="22">(U136+V136)*$W$5</f>
        <v>0</v>
      </c>
      <c r="X136" s="83"/>
      <c r="Y136" s="53"/>
      <c r="Z136" s="148"/>
      <c r="AA136" s="362">
        <f t="shared" ref="AA136:AA148" si="23">(X136+Y136+Z136)*$AA$5</f>
        <v>0</v>
      </c>
      <c r="AB136" s="194"/>
      <c r="AC136" s="162"/>
      <c r="AD136" s="148"/>
      <c r="AE136" s="170">
        <f t="shared" ref="AE136:AE148" si="24">(AB136+AC136+AD136)*$AE$5</f>
        <v>0</v>
      </c>
      <c r="AF136" s="173">
        <f t="shared" si="18"/>
        <v>0</v>
      </c>
      <c r="AG136" s="428">
        <f t="shared" si="19"/>
        <v>0</v>
      </c>
    </row>
    <row r="137" spans="1:33" ht="15" customHeight="1" x14ac:dyDescent="0.25">
      <c r="A137" s="45"/>
      <c r="B137" s="57" t="s">
        <v>98</v>
      </c>
      <c r="C137" s="35"/>
      <c r="D137" s="52">
        <f>'Пн День 1 Нед 1'!AB137</f>
        <v>0</v>
      </c>
      <c r="E137" s="421"/>
      <c r="F137" s="38"/>
      <c r="G137" s="35"/>
      <c r="H137" s="38"/>
      <c r="I137" s="483"/>
      <c r="J137" s="38"/>
      <c r="K137" s="38"/>
      <c r="L137" s="490">
        <f t="shared" si="20"/>
        <v>0</v>
      </c>
      <c r="M137" s="38"/>
      <c r="N137" s="35"/>
      <c r="O137" s="35"/>
      <c r="P137" s="38"/>
      <c r="Q137" s="38"/>
      <c r="R137" s="38"/>
      <c r="S137" s="38"/>
      <c r="T137" s="490">
        <f t="shared" si="21"/>
        <v>0</v>
      </c>
      <c r="U137" s="53"/>
      <c r="V137" s="38"/>
      <c r="W137" s="203">
        <f t="shared" si="22"/>
        <v>0</v>
      </c>
      <c r="X137" s="83"/>
      <c r="Y137" s="53"/>
      <c r="Z137" s="53"/>
      <c r="AA137" s="362">
        <f t="shared" si="23"/>
        <v>0</v>
      </c>
      <c r="AB137" s="198"/>
      <c r="AC137" s="161"/>
      <c r="AD137" s="53"/>
      <c r="AE137" s="170">
        <f t="shared" si="24"/>
        <v>0</v>
      </c>
      <c r="AF137" s="173">
        <f t="shared" si="18"/>
        <v>0</v>
      </c>
      <c r="AG137" s="428">
        <f t="shared" si="19"/>
        <v>0</v>
      </c>
    </row>
    <row r="138" spans="1:33" ht="15" customHeight="1" x14ac:dyDescent="0.25">
      <c r="A138" s="401">
        <v>115</v>
      </c>
      <c r="B138" s="400" t="s">
        <v>239</v>
      </c>
      <c r="C138" s="399" t="s">
        <v>82</v>
      </c>
      <c r="D138" s="52">
        <f>'Пн День 1 Нед 1'!AB138</f>
        <v>-2</v>
      </c>
      <c r="E138" s="422"/>
      <c r="F138" s="38"/>
      <c r="G138" s="35"/>
      <c r="H138" s="38"/>
      <c r="I138" s="483"/>
      <c r="J138" s="38"/>
      <c r="K138" s="38"/>
      <c r="L138" s="490">
        <f t="shared" si="20"/>
        <v>0</v>
      </c>
      <c r="M138" s="38"/>
      <c r="N138" s="35"/>
      <c r="O138" s="35"/>
      <c r="P138" s="38"/>
      <c r="Q138" s="38"/>
      <c r="R138" s="38"/>
      <c r="S138" s="38"/>
      <c r="T138" s="490">
        <f t="shared" si="21"/>
        <v>0</v>
      </c>
      <c r="U138" s="53"/>
      <c r="V138" s="38"/>
      <c r="W138" s="203"/>
      <c r="X138" s="83"/>
      <c r="Y138" s="53"/>
      <c r="Z138" s="53"/>
      <c r="AA138" s="362"/>
      <c r="AB138" s="198"/>
      <c r="AC138" s="161"/>
      <c r="AD138" s="53"/>
      <c r="AE138" s="170"/>
      <c r="AF138" s="173">
        <f t="shared" si="18"/>
        <v>0</v>
      </c>
      <c r="AG138" s="428">
        <f t="shared" si="19"/>
        <v>-2</v>
      </c>
    </row>
    <row r="139" spans="1:33" ht="15" customHeight="1" x14ac:dyDescent="0.25">
      <c r="A139" s="244">
        <v>116</v>
      </c>
      <c r="B139" s="260" t="s">
        <v>86</v>
      </c>
      <c r="C139" s="61" t="s">
        <v>12</v>
      </c>
      <c r="D139" s="52">
        <f>'Пн День 1 Нед 1'!AB139</f>
        <v>0</v>
      </c>
      <c r="E139" s="63"/>
      <c r="F139" s="38"/>
      <c r="G139" s="35"/>
      <c r="H139" s="38"/>
      <c r="I139" s="489"/>
      <c r="J139" s="38"/>
      <c r="K139" s="38"/>
      <c r="L139" s="490">
        <f t="shared" si="20"/>
        <v>0</v>
      </c>
      <c r="M139" s="38"/>
      <c r="N139" s="35"/>
      <c r="O139" s="35"/>
      <c r="P139" s="144"/>
      <c r="Q139" s="38"/>
      <c r="R139" s="38"/>
      <c r="S139" s="38"/>
      <c r="T139" s="490">
        <f t="shared" si="21"/>
        <v>0</v>
      </c>
      <c r="U139" s="35"/>
      <c r="V139" s="38"/>
      <c r="W139" s="203">
        <f t="shared" si="22"/>
        <v>0</v>
      </c>
      <c r="X139" s="18"/>
      <c r="Y139" s="35"/>
      <c r="Z139" s="35"/>
      <c r="AA139" s="362">
        <f t="shared" si="23"/>
        <v>0</v>
      </c>
      <c r="AB139" s="198"/>
      <c r="AC139" s="35"/>
      <c r="AD139" s="35"/>
      <c r="AE139" s="170">
        <f t="shared" si="24"/>
        <v>0</v>
      </c>
      <c r="AF139" s="173">
        <f t="shared" si="18"/>
        <v>0</v>
      </c>
      <c r="AG139" s="428">
        <f t="shared" si="19"/>
        <v>0</v>
      </c>
    </row>
    <row r="140" spans="1:33" ht="15" customHeight="1" x14ac:dyDescent="0.25">
      <c r="A140" s="401">
        <v>117</v>
      </c>
      <c r="B140" s="261" t="s">
        <v>217</v>
      </c>
      <c r="C140" s="63" t="s">
        <v>82</v>
      </c>
      <c r="D140" s="52">
        <f>'Пн День 1 Нед 1'!AB140</f>
        <v>0</v>
      </c>
      <c r="E140" s="63"/>
      <c r="F140" s="38"/>
      <c r="G140" s="35"/>
      <c r="H140" s="38"/>
      <c r="I140" s="489"/>
      <c r="J140" s="38"/>
      <c r="K140" s="38"/>
      <c r="L140" s="490">
        <f t="shared" si="20"/>
        <v>0</v>
      </c>
      <c r="M140" s="38"/>
      <c r="N140" s="35"/>
      <c r="O140" s="35"/>
      <c r="P140" s="144"/>
      <c r="Q140" s="38"/>
      <c r="R140" s="38"/>
      <c r="S140" s="38"/>
      <c r="T140" s="490">
        <f t="shared" si="21"/>
        <v>0</v>
      </c>
      <c r="U140" s="35"/>
      <c r="V140" s="35"/>
      <c r="W140" s="203">
        <f t="shared" si="22"/>
        <v>0</v>
      </c>
      <c r="X140" s="18"/>
      <c r="Y140" s="35"/>
      <c r="Z140" s="35"/>
      <c r="AA140" s="362">
        <f t="shared" si="23"/>
        <v>0</v>
      </c>
      <c r="AB140" s="161"/>
      <c r="AC140" s="35"/>
      <c r="AD140" s="35"/>
      <c r="AE140" s="170">
        <f t="shared" si="24"/>
        <v>0</v>
      </c>
      <c r="AF140" s="173">
        <f t="shared" si="18"/>
        <v>0</v>
      </c>
      <c r="AG140" s="428">
        <f t="shared" si="19"/>
        <v>0</v>
      </c>
    </row>
    <row r="141" spans="1:33" ht="17.25" customHeight="1" x14ac:dyDescent="0.25">
      <c r="A141" s="244">
        <v>118</v>
      </c>
      <c r="B141" s="260" t="s">
        <v>211</v>
      </c>
      <c r="C141" s="61" t="s">
        <v>12</v>
      </c>
      <c r="D141" s="52">
        <f>'Пн День 1 Нед 1'!AB141</f>
        <v>0</v>
      </c>
      <c r="E141" s="63"/>
      <c r="F141" s="38"/>
      <c r="G141" s="35"/>
      <c r="H141" s="38"/>
      <c r="I141" s="489"/>
      <c r="J141" s="38"/>
      <c r="K141" s="38"/>
      <c r="L141" s="490">
        <f t="shared" si="20"/>
        <v>0</v>
      </c>
      <c r="M141" s="38"/>
      <c r="N141" s="35"/>
      <c r="O141" s="35"/>
      <c r="P141" s="144"/>
      <c r="Q141" s="38"/>
      <c r="R141" s="38"/>
      <c r="S141" s="38"/>
      <c r="T141" s="490">
        <f t="shared" si="21"/>
        <v>0</v>
      </c>
      <c r="U141" s="35"/>
      <c r="V141" s="35"/>
      <c r="W141" s="203">
        <f t="shared" si="22"/>
        <v>0</v>
      </c>
      <c r="X141" s="18"/>
      <c r="Y141" s="35"/>
      <c r="Z141" s="35"/>
      <c r="AA141" s="362">
        <f t="shared" si="23"/>
        <v>0</v>
      </c>
      <c r="AB141" s="198"/>
      <c r="AC141" s="35"/>
      <c r="AD141" s="35"/>
      <c r="AE141" s="170">
        <f t="shared" si="24"/>
        <v>0</v>
      </c>
      <c r="AF141" s="173">
        <f t="shared" si="18"/>
        <v>0</v>
      </c>
      <c r="AG141" s="428">
        <f t="shared" si="19"/>
        <v>0</v>
      </c>
    </row>
    <row r="142" spans="1:33" ht="18" customHeight="1" x14ac:dyDescent="0.25">
      <c r="A142" s="401">
        <v>119</v>
      </c>
      <c r="B142" s="260" t="s">
        <v>192</v>
      </c>
      <c r="C142" s="61" t="s">
        <v>12</v>
      </c>
      <c r="D142" s="52">
        <f>'Пн День 1 Нед 1'!AB142</f>
        <v>0</v>
      </c>
      <c r="E142" s="63"/>
      <c r="F142" s="38"/>
      <c r="G142" s="35"/>
      <c r="H142" s="38"/>
      <c r="I142" s="489"/>
      <c r="J142" s="38"/>
      <c r="K142" s="38"/>
      <c r="L142" s="490">
        <f t="shared" si="20"/>
        <v>0</v>
      </c>
      <c r="M142" s="38"/>
      <c r="N142" s="35"/>
      <c r="O142" s="35"/>
      <c r="P142" s="144"/>
      <c r="Q142" s="38"/>
      <c r="R142" s="38"/>
      <c r="S142" s="38"/>
      <c r="T142" s="490">
        <f t="shared" si="21"/>
        <v>0</v>
      </c>
      <c r="U142" s="35"/>
      <c r="V142" s="35"/>
      <c r="W142" s="203">
        <f t="shared" si="22"/>
        <v>0</v>
      </c>
      <c r="X142" s="18"/>
      <c r="Y142" s="35"/>
      <c r="Z142" s="35"/>
      <c r="AA142" s="362">
        <f t="shared" si="23"/>
        <v>0</v>
      </c>
      <c r="AB142" s="198"/>
      <c r="AC142" s="35"/>
      <c r="AD142" s="35"/>
      <c r="AE142" s="170">
        <f t="shared" si="24"/>
        <v>0</v>
      </c>
      <c r="AF142" s="173">
        <f t="shared" si="18"/>
        <v>0</v>
      </c>
      <c r="AG142" s="428">
        <f t="shared" si="19"/>
        <v>0</v>
      </c>
    </row>
    <row r="143" spans="1:33" ht="15" customHeight="1" x14ac:dyDescent="0.25">
      <c r="A143" s="244">
        <v>120</v>
      </c>
      <c r="B143" s="22" t="s">
        <v>19</v>
      </c>
      <c r="C143" s="23" t="s">
        <v>12</v>
      </c>
      <c r="D143" s="52">
        <f>'Пн День 1 Нед 1'!AB143</f>
        <v>0</v>
      </c>
      <c r="E143" s="31"/>
      <c r="F143" s="38"/>
      <c r="G143" s="35"/>
      <c r="H143" s="38"/>
      <c r="I143" s="489"/>
      <c r="J143" s="38"/>
      <c r="K143" s="38"/>
      <c r="L143" s="490">
        <f t="shared" si="20"/>
        <v>0</v>
      </c>
      <c r="M143" s="38"/>
      <c r="N143" s="35"/>
      <c r="O143" s="35"/>
      <c r="P143" s="144"/>
      <c r="Q143" s="38"/>
      <c r="R143" s="38"/>
      <c r="S143" s="38"/>
      <c r="T143" s="490">
        <f t="shared" si="21"/>
        <v>0</v>
      </c>
      <c r="U143" s="35"/>
      <c r="V143" s="38"/>
      <c r="W143" s="203">
        <f t="shared" si="22"/>
        <v>0</v>
      </c>
      <c r="X143" s="18"/>
      <c r="Y143" s="35"/>
      <c r="Z143" s="35"/>
      <c r="AA143" s="362">
        <f t="shared" si="23"/>
        <v>0</v>
      </c>
      <c r="AB143" s="198"/>
      <c r="AC143" s="161"/>
      <c r="AD143" s="35"/>
      <c r="AE143" s="170">
        <f t="shared" si="24"/>
        <v>0</v>
      </c>
      <c r="AF143" s="173">
        <f t="shared" si="18"/>
        <v>0</v>
      </c>
      <c r="AG143" s="428">
        <f t="shared" si="19"/>
        <v>0</v>
      </c>
    </row>
    <row r="144" spans="1:33" ht="25.5" customHeight="1" x14ac:dyDescent="0.25">
      <c r="A144" s="401">
        <v>121</v>
      </c>
      <c r="B144" s="260" t="s">
        <v>307</v>
      </c>
      <c r="C144" s="61" t="s">
        <v>82</v>
      </c>
      <c r="D144" s="52">
        <f>'Пн День 1 Нед 1'!AB144</f>
        <v>0</v>
      </c>
      <c r="E144" s="63"/>
      <c r="F144" s="38"/>
      <c r="G144" s="43"/>
      <c r="H144" s="38"/>
      <c r="I144" s="489"/>
      <c r="J144" s="38"/>
      <c r="K144" s="38"/>
      <c r="L144" s="490">
        <f t="shared" si="20"/>
        <v>0</v>
      </c>
      <c r="M144" s="38"/>
      <c r="N144" s="43"/>
      <c r="O144" s="43"/>
      <c r="P144" s="144"/>
      <c r="Q144" s="38"/>
      <c r="R144" s="38"/>
      <c r="S144" s="38"/>
      <c r="T144" s="490">
        <f t="shared" si="21"/>
        <v>0</v>
      </c>
      <c r="U144" s="35"/>
      <c r="V144" s="38"/>
      <c r="W144" s="203">
        <f t="shared" si="22"/>
        <v>0</v>
      </c>
      <c r="X144" s="18"/>
      <c r="Y144" s="35"/>
      <c r="Z144" s="35"/>
      <c r="AA144" s="362">
        <f t="shared" si="23"/>
        <v>0</v>
      </c>
      <c r="AB144" s="198"/>
      <c r="AC144" s="161"/>
      <c r="AD144" s="35"/>
      <c r="AE144" s="170">
        <f t="shared" si="24"/>
        <v>0</v>
      </c>
      <c r="AF144" s="173">
        <f t="shared" si="18"/>
        <v>0</v>
      </c>
      <c r="AG144" s="428">
        <f t="shared" si="19"/>
        <v>0</v>
      </c>
    </row>
    <row r="145" spans="1:33" ht="15" customHeight="1" x14ac:dyDescent="0.25">
      <c r="A145" s="244">
        <v>122</v>
      </c>
      <c r="B145" s="260" t="s">
        <v>212</v>
      </c>
      <c r="C145" s="61" t="s">
        <v>82</v>
      </c>
      <c r="D145" s="52">
        <f>'Пн День 1 Нед 1'!AB145</f>
        <v>0</v>
      </c>
      <c r="E145" s="63"/>
      <c r="F145" s="38"/>
      <c r="G145" s="43"/>
      <c r="H145" s="38"/>
      <c r="I145" s="489"/>
      <c r="J145" s="38"/>
      <c r="K145" s="38"/>
      <c r="L145" s="490">
        <f t="shared" si="20"/>
        <v>0</v>
      </c>
      <c r="M145" s="38"/>
      <c r="N145" s="43"/>
      <c r="O145" s="43"/>
      <c r="P145" s="144"/>
      <c r="Q145" s="38"/>
      <c r="R145" s="38"/>
      <c r="S145" s="38"/>
      <c r="T145" s="490">
        <f t="shared" si="21"/>
        <v>0</v>
      </c>
      <c r="U145" s="35"/>
      <c r="V145" s="35"/>
      <c r="W145" s="203">
        <f t="shared" si="22"/>
        <v>0</v>
      </c>
      <c r="X145" s="18"/>
      <c r="Y145" s="35"/>
      <c r="Z145" s="35"/>
      <c r="AA145" s="362">
        <f t="shared" si="23"/>
        <v>0</v>
      </c>
      <c r="AB145" s="198"/>
      <c r="AC145" s="161"/>
      <c r="AD145" s="35"/>
      <c r="AE145" s="170">
        <f t="shared" si="24"/>
        <v>0</v>
      </c>
      <c r="AF145" s="173">
        <f t="shared" si="18"/>
        <v>0</v>
      </c>
      <c r="AG145" s="428">
        <f t="shared" si="19"/>
        <v>0</v>
      </c>
    </row>
    <row r="146" spans="1:33" ht="15" customHeight="1" x14ac:dyDescent="0.25">
      <c r="A146" s="401">
        <v>123</v>
      </c>
      <c r="B146" s="260" t="s">
        <v>219</v>
      </c>
      <c r="C146" s="61" t="s">
        <v>82</v>
      </c>
      <c r="D146" s="52">
        <f>'Пн День 1 Нед 1'!AB146</f>
        <v>0</v>
      </c>
      <c r="E146" s="63"/>
      <c r="F146" s="38"/>
      <c r="G146" s="43"/>
      <c r="H146" s="38"/>
      <c r="I146" s="489"/>
      <c r="J146" s="38"/>
      <c r="K146" s="38"/>
      <c r="L146" s="490">
        <f t="shared" si="20"/>
        <v>0</v>
      </c>
      <c r="M146" s="38"/>
      <c r="N146" s="43"/>
      <c r="O146" s="43"/>
      <c r="P146" s="144"/>
      <c r="Q146" s="38"/>
      <c r="R146" s="38"/>
      <c r="S146" s="38"/>
      <c r="T146" s="490">
        <f t="shared" si="21"/>
        <v>0</v>
      </c>
      <c r="U146" s="35"/>
      <c r="V146" s="35"/>
      <c r="W146" s="203">
        <f t="shared" si="22"/>
        <v>0</v>
      </c>
      <c r="X146" s="18"/>
      <c r="Y146" s="35"/>
      <c r="Z146" s="35"/>
      <c r="AA146" s="362">
        <f t="shared" si="23"/>
        <v>0</v>
      </c>
      <c r="AB146" s="198"/>
      <c r="AC146" s="161"/>
      <c r="AD146" s="35"/>
      <c r="AE146" s="170">
        <f t="shared" si="24"/>
        <v>0</v>
      </c>
      <c r="AF146" s="173">
        <f t="shared" si="18"/>
        <v>0</v>
      </c>
      <c r="AG146" s="428">
        <f t="shared" si="19"/>
        <v>0</v>
      </c>
    </row>
    <row r="147" spans="1:33" ht="25.5" customHeight="1" x14ac:dyDescent="0.25">
      <c r="A147" s="244">
        <v>124</v>
      </c>
      <c r="B147" s="260" t="s">
        <v>213</v>
      </c>
      <c r="C147" s="61" t="s">
        <v>82</v>
      </c>
      <c r="D147" s="52">
        <f>'Пн День 1 Нед 1'!AB147</f>
        <v>0</v>
      </c>
      <c r="E147" s="63"/>
      <c r="F147" s="38"/>
      <c r="G147" s="35"/>
      <c r="H147" s="38"/>
      <c r="I147" s="489"/>
      <c r="J147" s="38"/>
      <c r="K147" s="38"/>
      <c r="L147" s="490">
        <f t="shared" si="20"/>
        <v>0</v>
      </c>
      <c r="M147" s="38"/>
      <c r="N147" s="35"/>
      <c r="O147" s="35"/>
      <c r="P147" s="144"/>
      <c r="Q147" s="38"/>
      <c r="R147" s="38"/>
      <c r="S147" s="38"/>
      <c r="T147" s="490">
        <f t="shared" si="21"/>
        <v>0</v>
      </c>
      <c r="U147" s="35"/>
      <c r="V147" s="35"/>
      <c r="W147" s="203">
        <f t="shared" si="22"/>
        <v>0</v>
      </c>
      <c r="X147" s="18"/>
      <c r="Y147" s="35"/>
      <c r="Z147" s="35"/>
      <c r="AA147" s="362">
        <f t="shared" si="23"/>
        <v>0</v>
      </c>
      <c r="AB147" s="198"/>
      <c r="AC147" s="35"/>
      <c r="AD147" s="35"/>
      <c r="AE147" s="170">
        <f t="shared" si="24"/>
        <v>0</v>
      </c>
      <c r="AF147" s="173">
        <f t="shared" si="18"/>
        <v>0</v>
      </c>
      <c r="AG147" s="428">
        <f t="shared" si="19"/>
        <v>0</v>
      </c>
    </row>
    <row r="148" spans="1:33" ht="17.25" customHeight="1" x14ac:dyDescent="0.25">
      <c r="A148" s="401">
        <v>125</v>
      </c>
      <c r="B148" s="260" t="s">
        <v>191</v>
      </c>
      <c r="C148" s="61" t="s">
        <v>82</v>
      </c>
      <c r="D148" s="52">
        <f>'Пн День 1 Нед 1'!AB148</f>
        <v>0</v>
      </c>
      <c r="E148" s="63"/>
      <c r="F148" s="38"/>
      <c r="G148" s="35"/>
      <c r="H148" s="38"/>
      <c r="I148" s="144"/>
      <c r="J148" s="38"/>
      <c r="K148" s="38"/>
      <c r="L148" s="490">
        <f t="shared" si="20"/>
        <v>0</v>
      </c>
      <c r="M148" s="38"/>
      <c r="N148" s="35"/>
      <c r="O148" s="35"/>
      <c r="P148" s="144"/>
      <c r="Q148" s="38"/>
      <c r="R148" s="38"/>
      <c r="S148" s="38"/>
      <c r="T148" s="490">
        <f t="shared" si="21"/>
        <v>0</v>
      </c>
      <c r="U148" s="35"/>
      <c r="V148" s="35"/>
      <c r="W148" s="203">
        <f t="shared" si="22"/>
        <v>0</v>
      </c>
      <c r="X148" s="18"/>
      <c r="Y148" s="35"/>
      <c r="Z148" s="35"/>
      <c r="AA148" s="362">
        <f t="shared" si="23"/>
        <v>0</v>
      </c>
      <c r="AB148" s="198"/>
      <c r="AC148" s="35"/>
      <c r="AD148" s="35"/>
      <c r="AE148" s="170">
        <f t="shared" si="24"/>
        <v>0</v>
      </c>
      <c r="AF148" s="173">
        <f t="shared" si="18"/>
        <v>0</v>
      </c>
      <c r="AG148" s="428">
        <f t="shared" si="19"/>
        <v>0</v>
      </c>
    </row>
    <row r="149" spans="1:33" x14ac:dyDescent="0.25">
      <c r="P149" s="160"/>
    </row>
    <row r="150" spans="1:33" x14ac:dyDescent="0.25">
      <c r="P150" s="160"/>
    </row>
    <row r="152" spans="1:33" x14ac:dyDescent="0.25">
      <c r="F152" s="189"/>
      <c r="G152" s="189"/>
      <c r="M152" s="189"/>
      <c r="N152" s="189"/>
    </row>
  </sheetData>
  <mergeCells count="13">
    <mergeCell ref="AG2:AG3"/>
    <mergeCell ref="A1:AF1"/>
    <mergeCell ref="F2:K2"/>
    <mergeCell ref="AB2:AD2"/>
    <mergeCell ref="L2:L4"/>
    <mergeCell ref="AE2:AE4"/>
    <mergeCell ref="AF2:AF4"/>
    <mergeCell ref="U2:V2"/>
    <mergeCell ref="W2:W4"/>
    <mergeCell ref="AA2:AA4"/>
    <mergeCell ref="X2:Z2"/>
    <mergeCell ref="T2:T4"/>
    <mergeCell ref="M2:S2"/>
  </mergeCells>
  <pageMargins left="0.19685039370078741" right="0.19685039370078741" top="0.19685039370078741" bottom="0.19685039370078741" header="0.31496062992125984" footer="0.31496062992125984"/>
  <pageSetup paperSize="9" scale="7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8"/>
  <sheetViews>
    <sheetView zoomScaleNormal="100" workbookViewId="0">
      <pane xSplit="3" ySplit="5" topLeftCell="D6" activePane="bottomRight" state="frozen"/>
      <selection activeCell="A3" sqref="A3"/>
      <selection pane="topRight" activeCell="D3" sqref="D3"/>
      <selection pane="bottomLeft" activeCell="A9" sqref="A9"/>
      <selection pane="bottomRight" activeCell="Z3" sqref="Z3"/>
    </sheetView>
  </sheetViews>
  <sheetFormatPr defaultRowHeight="15" x14ac:dyDescent="0.25"/>
  <cols>
    <col min="1" max="1" width="4.7109375" style="238" customWidth="1"/>
    <col min="2" max="2" width="25" style="272" customWidth="1"/>
    <col min="3" max="3" width="3.7109375" customWidth="1"/>
    <col min="4" max="4" width="11.7109375" style="443" customWidth="1"/>
    <col min="5" max="5" width="10.42578125" style="443" customWidth="1"/>
    <col min="6" max="6" width="9.5703125" customWidth="1"/>
    <col min="7" max="7" width="9.28515625" customWidth="1"/>
    <col min="8" max="8" width="9.5703125" customWidth="1"/>
    <col min="9" max="9" width="8.85546875" customWidth="1"/>
    <col min="10" max="10" width="0.140625" customWidth="1"/>
    <col min="11" max="11" width="7.7109375" customWidth="1"/>
    <col min="12" max="12" width="8" style="30" customWidth="1"/>
    <col min="13" max="13" width="9.5703125" customWidth="1"/>
    <col min="14" max="14" width="8.28515625" customWidth="1"/>
    <col min="15" max="15" width="9.85546875" customWidth="1"/>
    <col min="16" max="16" width="8.7109375" customWidth="1"/>
    <col min="17" max="17" width="7.140625" customWidth="1"/>
    <col min="18" max="18" width="8" customWidth="1"/>
    <col min="19" max="19" width="8.28515625" customWidth="1"/>
    <col min="20" max="20" width="8.42578125" customWidth="1"/>
    <col min="21" max="21" width="8.42578125" style="30" customWidth="1"/>
    <col min="22" max="22" width="8.7109375" hidden="1" customWidth="1"/>
    <col min="23" max="23" width="8.140625" hidden="1" customWidth="1"/>
    <col min="24" max="24" width="8.7109375" hidden="1" customWidth="1"/>
    <col min="25" max="25" width="8.42578125" style="30" hidden="1" customWidth="1"/>
    <col min="26" max="26" width="8.5703125" customWidth="1"/>
    <col min="27" max="27" width="9" customWidth="1"/>
    <col min="28" max="29" width="9.28515625" customWidth="1"/>
    <col min="30" max="30" width="14.7109375" customWidth="1"/>
    <col min="31" max="31" width="9.140625" style="431"/>
    <col min="226" max="226" width="3.7109375" customWidth="1"/>
    <col min="227" max="227" width="27.85546875" customWidth="1"/>
    <col min="228" max="228" width="3.7109375" customWidth="1"/>
    <col min="229" max="268" width="0" hidden="1" customWidth="1"/>
    <col min="269" max="269" width="10.28515625" customWidth="1"/>
    <col min="271" max="271" width="12.5703125" customWidth="1"/>
    <col min="275" max="275" width="10.7109375" customWidth="1"/>
    <col min="482" max="482" width="3.7109375" customWidth="1"/>
    <col min="483" max="483" width="27.85546875" customWidth="1"/>
    <col min="484" max="484" width="3.7109375" customWidth="1"/>
    <col min="485" max="524" width="0" hidden="1" customWidth="1"/>
    <col min="525" max="525" width="10.28515625" customWidth="1"/>
    <col min="527" max="527" width="12.5703125" customWidth="1"/>
    <col min="531" max="531" width="10.7109375" customWidth="1"/>
    <col min="738" max="738" width="3.7109375" customWidth="1"/>
    <col min="739" max="739" width="27.85546875" customWidth="1"/>
    <col min="740" max="740" width="3.7109375" customWidth="1"/>
    <col min="741" max="780" width="0" hidden="1" customWidth="1"/>
    <col min="781" max="781" width="10.28515625" customWidth="1"/>
    <col min="783" max="783" width="12.5703125" customWidth="1"/>
    <col min="787" max="787" width="10.7109375" customWidth="1"/>
    <col min="994" max="994" width="3.7109375" customWidth="1"/>
    <col min="995" max="995" width="27.85546875" customWidth="1"/>
    <col min="996" max="996" width="3.7109375" customWidth="1"/>
    <col min="997" max="1036" width="0" hidden="1" customWidth="1"/>
    <col min="1037" max="1037" width="10.28515625" customWidth="1"/>
    <col min="1039" max="1039" width="12.5703125" customWidth="1"/>
    <col min="1043" max="1043" width="10.7109375" customWidth="1"/>
    <col min="1250" max="1250" width="3.7109375" customWidth="1"/>
    <col min="1251" max="1251" width="27.85546875" customWidth="1"/>
    <col min="1252" max="1252" width="3.7109375" customWidth="1"/>
    <col min="1253" max="1292" width="0" hidden="1" customWidth="1"/>
    <col min="1293" max="1293" width="10.28515625" customWidth="1"/>
    <col min="1295" max="1295" width="12.5703125" customWidth="1"/>
    <col min="1299" max="1299" width="10.7109375" customWidth="1"/>
    <col min="1506" max="1506" width="3.7109375" customWidth="1"/>
    <col min="1507" max="1507" width="27.85546875" customWidth="1"/>
    <col min="1508" max="1508" width="3.7109375" customWidth="1"/>
    <col min="1509" max="1548" width="0" hidden="1" customWidth="1"/>
    <col min="1549" max="1549" width="10.28515625" customWidth="1"/>
    <col min="1551" max="1551" width="12.5703125" customWidth="1"/>
    <col min="1555" max="1555" width="10.7109375" customWidth="1"/>
    <col min="1762" max="1762" width="3.7109375" customWidth="1"/>
    <col min="1763" max="1763" width="27.85546875" customWidth="1"/>
    <col min="1764" max="1764" width="3.7109375" customWidth="1"/>
    <col min="1765" max="1804" width="0" hidden="1" customWidth="1"/>
    <col min="1805" max="1805" width="10.28515625" customWidth="1"/>
    <col min="1807" max="1807" width="12.5703125" customWidth="1"/>
    <col min="1811" max="1811" width="10.7109375" customWidth="1"/>
    <col min="2018" max="2018" width="3.7109375" customWidth="1"/>
    <col min="2019" max="2019" width="27.85546875" customWidth="1"/>
    <col min="2020" max="2020" width="3.7109375" customWidth="1"/>
    <col min="2021" max="2060" width="0" hidden="1" customWidth="1"/>
    <col min="2061" max="2061" width="10.28515625" customWidth="1"/>
    <col min="2063" max="2063" width="12.5703125" customWidth="1"/>
    <col min="2067" max="2067" width="10.7109375" customWidth="1"/>
    <col min="2274" max="2274" width="3.7109375" customWidth="1"/>
    <col min="2275" max="2275" width="27.85546875" customWidth="1"/>
    <col min="2276" max="2276" width="3.7109375" customWidth="1"/>
    <col min="2277" max="2316" width="0" hidden="1" customWidth="1"/>
    <col min="2317" max="2317" width="10.28515625" customWidth="1"/>
    <col min="2319" max="2319" width="12.5703125" customWidth="1"/>
    <col min="2323" max="2323" width="10.7109375" customWidth="1"/>
    <col min="2530" max="2530" width="3.7109375" customWidth="1"/>
    <col min="2531" max="2531" width="27.85546875" customWidth="1"/>
    <col min="2532" max="2532" width="3.7109375" customWidth="1"/>
    <col min="2533" max="2572" width="0" hidden="1" customWidth="1"/>
    <col min="2573" max="2573" width="10.28515625" customWidth="1"/>
    <col min="2575" max="2575" width="12.5703125" customWidth="1"/>
    <col min="2579" max="2579" width="10.7109375" customWidth="1"/>
    <col min="2786" max="2786" width="3.7109375" customWidth="1"/>
    <col min="2787" max="2787" width="27.85546875" customWidth="1"/>
    <col min="2788" max="2788" width="3.7109375" customWidth="1"/>
    <col min="2789" max="2828" width="0" hidden="1" customWidth="1"/>
    <col min="2829" max="2829" width="10.28515625" customWidth="1"/>
    <col min="2831" max="2831" width="12.5703125" customWidth="1"/>
    <col min="2835" max="2835" width="10.7109375" customWidth="1"/>
    <col min="3042" max="3042" width="3.7109375" customWidth="1"/>
    <col min="3043" max="3043" width="27.85546875" customWidth="1"/>
    <col min="3044" max="3044" width="3.7109375" customWidth="1"/>
    <col min="3045" max="3084" width="0" hidden="1" customWidth="1"/>
    <col min="3085" max="3085" width="10.28515625" customWidth="1"/>
    <col min="3087" max="3087" width="12.5703125" customWidth="1"/>
    <col min="3091" max="3091" width="10.7109375" customWidth="1"/>
    <col min="3298" max="3298" width="3.7109375" customWidth="1"/>
    <col min="3299" max="3299" width="27.85546875" customWidth="1"/>
    <col min="3300" max="3300" width="3.7109375" customWidth="1"/>
    <col min="3301" max="3340" width="0" hidden="1" customWidth="1"/>
    <col min="3341" max="3341" width="10.28515625" customWidth="1"/>
    <col min="3343" max="3343" width="12.5703125" customWidth="1"/>
    <col min="3347" max="3347" width="10.7109375" customWidth="1"/>
    <col min="3554" max="3554" width="3.7109375" customWidth="1"/>
    <col min="3555" max="3555" width="27.85546875" customWidth="1"/>
    <col min="3556" max="3556" width="3.7109375" customWidth="1"/>
    <col min="3557" max="3596" width="0" hidden="1" customWidth="1"/>
    <col min="3597" max="3597" width="10.28515625" customWidth="1"/>
    <col min="3599" max="3599" width="12.5703125" customWidth="1"/>
    <col min="3603" max="3603" width="10.7109375" customWidth="1"/>
    <col min="3810" max="3810" width="3.7109375" customWidth="1"/>
    <col min="3811" max="3811" width="27.85546875" customWidth="1"/>
    <col min="3812" max="3812" width="3.7109375" customWidth="1"/>
    <col min="3813" max="3852" width="0" hidden="1" customWidth="1"/>
    <col min="3853" max="3853" width="10.28515625" customWidth="1"/>
    <col min="3855" max="3855" width="12.5703125" customWidth="1"/>
    <col min="3859" max="3859" width="10.7109375" customWidth="1"/>
    <col min="4066" max="4066" width="3.7109375" customWidth="1"/>
    <col min="4067" max="4067" width="27.85546875" customWidth="1"/>
    <col min="4068" max="4068" width="3.7109375" customWidth="1"/>
    <col min="4069" max="4108" width="0" hidden="1" customWidth="1"/>
    <col min="4109" max="4109" width="10.28515625" customWidth="1"/>
    <col min="4111" max="4111" width="12.5703125" customWidth="1"/>
    <col min="4115" max="4115" width="10.7109375" customWidth="1"/>
    <col min="4322" max="4322" width="3.7109375" customWidth="1"/>
    <col min="4323" max="4323" width="27.85546875" customWidth="1"/>
    <col min="4324" max="4324" width="3.7109375" customWidth="1"/>
    <col min="4325" max="4364" width="0" hidden="1" customWidth="1"/>
    <col min="4365" max="4365" width="10.28515625" customWidth="1"/>
    <col min="4367" max="4367" width="12.5703125" customWidth="1"/>
    <col min="4371" max="4371" width="10.7109375" customWidth="1"/>
    <col min="4578" max="4578" width="3.7109375" customWidth="1"/>
    <col min="4579" max="4579" width="27.85546875" customWidth="1"/>
    <col min="4580" max="4580" width="3.7109375" customWidth="1"/>
    <col min="4581" max="4620" width="0" hidden="1" customWidth="1"/>
    <col min="4621" max="4621" width="10.28515625" customWidth="1"/>
    <col min="4623" max="4623" width="12.5703125" customWidth="1"/>
    <col min="4627" max="4627" width="10.7109375" customWidth="1"/>
    <col min="4834" max="4834" width="3.7109375" customWidth="1"/>
    <col min="4835" max="4835" width="27.85546875" customWidth="1"/>
    <col min="4836" max="4836" width="3.7109375" customWidth="1"/>
    <col min="4837" max="4876" width="0" hidden="1" customWidth="1"/>
    <col min="4877" max="4877" width="10.28515625" customWidth="1"/>
    <col min="4879" max="4879" width="12.5703125" customWidth="1"/>
    <col min="4883" max="4883" width="10.7109375" customWidth="1"/>
    <col min="5090" max="5090" width="3.7109375" customWidth="1"/>
    <col min="5091" max="5091" width="27.85546875" customWidth="1"/>
    <col min="5092" max="5092" width="3.7109375" customWidth="1"/>
    <col min="5093" max="5132" width="0" hidden="1" customWidth="1"/>
    <col min="5133" max="5133" width="10.28515625" customWidth="1"/>
    <col min="5135" max="5135" width="12.5703125" customWidth="1"/>
    <col min="5139" max="5139" width="10.7109375" customWidth="1"/>
    <col min="5346" max="5346" width="3.7109375" customWidth="1"/>
    <col min="5347" max="5347" width="27.85546875" customWidth="1"/>
    <col min="5348" max="5348" width="3.7109375" customWidth="1"/>
    <col min="5349" max="5388" width="0" hidden="1" customWidth="1"/>
    <col min="5389" max="5389" width="10.28515625" customWidth="1"/>
    <col min="5391" max="5391" width="12.5703125" customWidth="1"/>
    <col min="5395" max="5395" width="10.7109375" customWidth="1"/>
    <col min="5602" max="5602" width="3.7109375" customWidth="1"/>
    <col min="5603" max="5603" width="27.85546875" customWidth="1"/>
    <col min="5604" max="5604" width="3.7109375" customWidth="1"/>
    <col min="5605" max="5644" width="0" hidden="1" customWidth="1"/>
    <col min="5645" max="5645" width="10.28515625" customWidth="1"/>
    <col min="5647" max="5647" width="12.5703125" customWidth="1"/>
    <col min="5651" max="5651" width="10.7109375" customWidth="1"/>
    <col min="5858" max="5858" width="3.7109375" customWidth="1"/>
    <col min="5859" max="5859" width="27.85546875" customWidth="1"/>
    <col min="5860" max="5860" width="3.7109375" customWidth="1"/>
    <col min="5861" max="5900" width="0" hidden="1" customWidth="1"/>
    <col min="5901" max="5901" width="10.28515625" customWidth="1"/>
    <col min="5903" max="5903" width="12.5703125" customWidth="1"/>
    <col min="5907" max="5907" width="10.7109375" customWidth="1"/>
    <col min="6114" max="6114" width="3.7109375" customWidth="1"/>
    <col min="6115" max="6115" width="27.85546875" customWidth="1"/>
    <col min="6116" max="6116" width="3.7109375" customWidth="1"/>
    <col min="6117" max="6156" width="0" hidden="1" customWidth="1"/>
    <col min="6157" max="6157" width="10.28515625" customWidth="1"/>
    <col min="6159" max="6159" width="12.5703125" customWidth="1"/>
    <col min="6163" max="6163" width="10.7109375" customWidth="1"/>
    <col min="6370" max="6370" width="3.7109375" customWidth="1"/>
    <col min="6371" max="6371" width="27.85546875" customWidth="1"/>
    <col min="6372" max="6372" width="3.7109375" customWidth="1"/>
    <col min="6373" max="6412" width="0" hidden="1" customWidth="1"/>
    <col min="6413" max="6413" width="10.28515625" customWidth="1"/>
    <col min="6415" max="6415" width="12.5703125" customWidth="1"/>
    <col min="6419" max="6419" width="10.7109375" customWidth="1"/>
    <col min="6626" max="6626" width="3.7109375" customWidth="1"/>
    <col min="6627" max="6627" width="27.85546875" customWidth="1"/>
    <col min="6628" max="6628" width="3.7109375" customWidth="1"/>
    <col min="6629" max="6668" width="0" hidden="1" customWidth="1"/>
    <col min="6669" max="6669" width="10.28515625" customWidth="1"/>
    <col min="6671" max="6671" width="12.5703125" customWidth="1"/>
    <col min="6675" max="6675" width="10.7109375" customWidth="1"/>
    <col min="6882" max="6882" width="3.7109375" customWidth="1"/>
    <col min="6883" max="6883" width="27.85546875" customWidth="1"/>
    <col min="6884" max="6884" width="3.7109375" customWidth="1"/>
    <col min="6885" max="6924" width="0" hidden="1" customWidth="1"/>
    <col min="6925" max="6925" width="10.28515625" customWidth="1"/>
    <col min="6927" max="6927" width="12.5703125" customWidth="1"/>
    <col min="6931" max="6931" width="10.7109375" customWidth="1"/>
    <col min="7138" max="7138" width="3.7109375" customWidth="1"/>
    <col min="7139" max="7139" width="27.85546875" customWidth="1"/>
    <col min="7140" max="7140" width="3.7109375" customWidth="1"/>
    <col min="7141" max="7180" width="0" hidden="1" customWidth="1"/>
    <col min="7181" max="7181" width="10.28515625" customWidth="1"/>
    <col min="7183" max="7183" width="12.5703125" customWidth="1"/>
    <col min="7187" max="7187" width="10.7109375" customWidth="1"/>
    <col min="7394" max="7394" width="3.7109375" customWidth="1"/>
    <col min="7395" max="7395" width="27.85546875" customWidth="1"/>
    <col min="7396" max="7396" width="3.7109375" customWidth="1"/>
    <col min="7397" max="7436" width="0" hidden="1" customWidth="1"/>
    <col min="7437" max="7437" width="10.28515625" customWidth="1"/>
    <col min="7439" max="7439" width="12.5703125" customWidth="1"/>
    <col min="7443" max="7443" width="10.7109375" customWidth="1"/>
    <col min="7650" max="7650" width="3.7109375" customWidth="1"/>
    <col min="7651" max="7651" width="27.85546875" customWidth="1"/>
    <col min="7652" max="7652" width="3.7109375" customWidth="1"/>
    <col min="7653" max="7692" width="0" hidden="1" customWidth="1"/>
    <col min="7693" max="7693" width="10.28515625" customWidth="1"/>
    <col min="7695" max="7695" width="12.5703125" customWidth="1"/>
    <col min="7699" max="7699" width="10.7109375" customWidth="1"/>
    <col min="7906" max="7906" width="3.7109375" customWidth="1"/>
    <col min="7907" max="7907" width="27.85546875" customWidth="1"/>
    <col min="7908" max="7908" width="3.7109375" customWidth="1"/>
    <col min="7909" max="7948" width="0" hidden="1" customWidth="1"/>
    <col min="7949" max="7949" width="10.28515625" customWidth="1"/>
    <col min="7951" max="7951" width="12.5703125" customWidth="1"/>
    <col min="7955" max="7955" width="10.7109375" customWidth="1"/>
    <col min="8162" max="8162" width="3.7109375" customWidth="1"/>
    <col min="8163" max="8163" width="27.85546875" customWidth="1"/>
    <col min="8164" max="8164" width="3.7109375" customWidth="1"/>
    <col min="8165" max="8204" width="0" hidden="1" customWidth="1"/>
    <col min="8205" max="8205" width="10.28515625" customWidth="1"/>
    <col min="8207" max="8207" width="12.5703125" customWidth="1"/>
    <col min="8211" max="8211" width="10.7109375" customWidth="1"/>
    <col min="8418" max="8418" width="3.7109375" customWidth="1"/>
    <col min="8419" max="8419" width="27.85546875" customWidth="1"/>
    <col min="8420" max="8420" width="3.7109375" customWidth="1"/>
    <col min="8421" max="8460" width="0" hidden="1" customWidth="1"/>
    <col min="8461" max="8461" width="10.28515625" customWidth="1"/>
    <col min="8463" max="8463" width="12.5703125" customWidth="1"/>
    <col min="8467" max="8467" width="10.7109375" customWidth="1"/>
    <col min="8674" max="8674" width="3.7109375" customWidth="1"/>
    <col min="8675" max="8675" width="27.85546875" customWidth="1"/>
    <col min="8676" max="8676" width="3.7109375" customWidth="1"/>
    <col min="8677" max="8716" width="0" hidden="1" customWidth="1"/>
    <col min="8717" max="8717" width="10.28515625" customWidth="1"/>
    <col min="8719" max="8719" width="12.5703125" customWidth="1"/>
    <col min="8723" max="8723" width="10.7109375" customWidth="1"/>
    <col min="8930" max="8930" width="3.7109375" customWidth="1"/>
    <col min="8931" max="8931" width="27.85546875" customWidth="1"/>
    <col min="8932" max="8932" width="3.7109375" customWidth="1"/>
    <col min="8933" max="8972" width="0" hidden="1" customWidth="1"/>
    <col min="8973" max="8973" width="10.28515625" customWidth="1"/>
    <col min="8975" max="8975" width="12.5703125" customWidth="1"/>
    <col min="8979" max="8979" width="10.7109375" customWidth="1"/>
    <col min="9186" max="9186" width="3.7109375" customWidth="1"/>
    <col min="9187" max="9187" width="27.85546875" customWidth="1"/>
    <col min="9188" max="9188" width="3.7109375" customWidth="1"/>
    <col min="9189" max="9228" width="0" hidden="1" customWidth="1"/>
    <col min="9229" max="9229" width="10.28515625" customWidth="1"/>
    <col min="9231" max="9231" width="12.5703125" customWidth="1"/>
    <col min="9235" max="9235" width="10.7109375" customWidth="1"/>
    <col min="9442" max="9442" width="3.7109375" customWidth="1"/>
    <col min="9443" max="9443" width="27.85546875" customWidth="1"/>
    <col min="9444" max="9444" width="3.7109375" customWidth="1"/>
    <col min="9445" max="9484" width="0" hidden="1" customWidth="1"/>
    <col min="9485" max="9485" width="10.28515625" customWidth="1"/>
    <col min="9487" max="9487" width="12.5703125" customWidth="1"/>
    <col min="9491" max="9491" width="10.7109375" customWidth="1"/>
    <col min="9698" max="9698" width="3.7109375" customWidth="1"/>
    <col min="9699" max="9699" width="27.85546875" customWidth="1"/>
    <col min="9700" max="9700" width="3.7109375" customWidth="1"/>
    <col min="9701" max="9740" width="0" hidden="1" customWidth="1"/>
    <col min="9741" max="9741" width="10.28515625" customWidth="1"/>
    <col min="9743" max="9743" width="12.5703125" customWidth="1"/>
    <col min="9747" max="9747" width="10.7109375" customWidth="1"/>
    <col min="9954" max="9954" width="3.7109375" customWidth="1"/>
    <col min="9955" max="9955" width="27.85546875" customWidth="1"/>
    <col min="9956" max="9956" width="3.7109375" customWidth="1"/>
    <col min="9957" max="9996" width="0" hidden="1" customWidth="1"/>
    <col min="9997" max="9997" width="10.28515625" customWidth="1"/>
    <col min="9999" max="9999" width="12.5703125" customWidth="1"/>
    <col min="10003" max="10003" width="10.7109375" customWidth="1"/>
    <col min="10210" max="10210" width="3.7109375" customWidth="1"/>
    <col min="10211" max="10211" width="27.85546875" customWidth="1"/>
    <col min="10212" max="10212" width="3.7109375" customWidth="1"/>
    <col min="10213" max="10252" width="0" hidden="1" customWidth="1"/>
    <col min="10253" max="10253" width="10.28515625" customWidth="1"/>
    <col min="10255" max="10255" width="12.5703125" customWidth="1"/>
    <col min="10259" max="10259" width="10.7109375" customWidth="1"/>
    <col min="10466" max="10466" width="3.7109375" customWidth="1"/>
    <col min="10467" max="10467" width="27.85546875" customWidth="1"/>
    <col min="10468" max="10468" width="3.7109375" customWidth="1"/>
    <col min="10469" max="10508" width="0" hidden="1" customWidth="1"/>
    <col min="10509" max="10509" width="10.28515625" customWidth="1"/>
    <col min="10511" max="10511" width="12.5703125" customWidth="1"/>
    <col min="10515" max="10515" width="10.7109375" customWidth="1"/>
    <col min="10722" max="10722" width="3.7109375" customWidth="1"/>
    <col min="10723" max="10723" width="27.85546875" customWidth="1"/>
    <col min="10724" max="10724" width="3.7109375" customWidth="1"/>
    <col min="10725" max="10764" width="0" hidden="1" customWidth="1"/>
    <col min="10765" max="10765" width="10.28515625" customWidth="1"/>
    <col min="10767" max="10767" width="12.5703125" customWidth="1"/>
    <col min="10771" max="10771" width="10.7109375" customWidth="1"/>
    <col min="10978" max="10978" width="3.7109375" customWidth="1"/>
    <col min="10979" max="10979" width="27.85546875" customWidth="1"/>
    <col min="10980" max="10980" width="3.7109375" customWidth="1"/>
    <col min="10981" max="11020" width="0" hidden="1" customWidth="1"/>
    <col min="11021" max="11021" width="10.28515625" customWidth="1"/>
    <col min="11023" max="11023" width="12.5703125" customWidth="1"/>
    <col min="11027" max="11027" width="10.7109375" customWidth="1"/>
    <col min="11234" max="11234" width="3.7109375" customWidth="1"/>
    <col min="11235" max="11235" width="27.85546875" customWidth="1"/>
    <col min="11236" max="11236" width="3.7109375" customWidth="1"/>
    <col min="11237" max="11276" width="0" hidden="1" customWidth="1"/>
    <col min="11277" max="11277" width="10.28515625" customWidth="1"/>
    <col min="11279" max="11279" width="12.5703125" customWidth="1"/>
    <col min="11283" max="11283" width="10.7109375" customWidth="1"/>
    <col min="11490" max="11490" width="3.7109375" customWidth="1"/>
    <col min="11491" max="11491" width="27.85546875" customWidth="1"/>
    <col min="11492" max="11492" width="3.7109375" customWidth="1"/>
    <col min="11493" max="11532" width="0" hidden="1" customWidth="1"/>
    <col min="11533" max="11533" width="10.28515625" customWidth="1"/>
    <col min="11535" max="11535" width="12.5703125" customWidth="1"/>
    <col min="11539" max="11539" width="10.7109375" customWidth="1"/>
    <col min="11746" max="11746" width="3.7109375" customWidth="1"/>
    <col min="11747" max="11747" width="27.85546875" customWidth="1"/>
    <col min="11748" max="11748" width="3.7109375" customWidth="1"/>
    <col min="11749" max="11788" width="0" hidden="1" customWidth="1"/>
    <col min="11789" max="11789" width="10.28515625" customWidth="1"/>
    <col min="11791" max="11791" width="12.5703125" customWidth="1"/>
    <col min="11795" max="11795" width="10.7109375" customWidth="1"/>
    <col min="12002" max="12002" width="3.7109375" customWidth="1"/>
    <col min="12003" max="12003" width="27.85546875" customWidth="1"/>
    <col min="12004" max="12004" width="3.7109375" customWidth="1"/>
    <col min="12005" max="12044" width="0" hidden="1" customWidth="1"/>
    <col min="12045" max="12045" width="10.28515625" customWidth="1"/>
    <col min="12047" max="12047" width="12.5703125" customWidth="1"/>
    <col min="12051" max="12051" width="10.7109375" customWidth="1"/>
    <col min="12258" max="12258" width="3.7109375" customWidth="1"/>
    <col min="12259" max="12259" width="27.85546875" customWidth="1"/>
    <col min="12260" max="12260" width="3.7109375" customWidth="1"/>
    <col min="12261" max="12300" width="0" hidden="1" customWidth="1"/>
    <col min="12301" max="12301" width="10.28515625" customWidth="1"/>
    <col min="12303" max="12303" width="12.5703125" customWidth="1"/>
    <col min="12307" max="12307" width="10.7109375" customWidth="1"/>
    <col min="12514" max="12514" width="3.7109375" customWidth="1"/>
    <col min="12515" max="12515" width="27.85546875" customWidth="1"/>
    <col min="12516" max="12516" width="3.7109375" customWidth="1"/>
    <col min="12517" max="12556" width="0" hidden="1" customWidth="1"/>
    <col min="12557" max="12557" width="10.28515625" customWidth="1"/>
    <col min="12559" max="12559" width="12.5703125" customWidth="1"/>
    <col min="12563" max="12563" width="10.7109375" customWidth="1"/>
    <col min="12770" max="12770" width="3.7109375" customWidth="1"/>
    <col min="12771" max="12771" width="27.85546875" customWidth="1"/>
    <col min="12772" max="12772" width="3.7109375" customWidth="1"/>
    <col min="12773" max="12812" width="0" hidden="1" customWidth="1"/>
    <col min="12813" max="12813" width="10.28515625" customWidth="1"/>
    <col min="12815" max="12815" width="12.5703125" customWidth="1"/>
    <col min="12819" max="12819" width="10.7109375" customWidth="1"/>
    <col min="13026" max="13026" width="3.7109375" customWidth="1"/>
    <col min="13027" max="13027" width="27.85546875" customWidth="1"/>
    <col min="13028" max="13028" width="3.7109375" customWidth="1"/>
    <col min="13029" max="13068" width="0" hidden="1" customWidth="1"/>
    <col min="13069" max="13069" width="10.28515625" customWidth="1"/>
    <col min="13071" max="13071" width="12.5703125" customWidth="1"/>
    <col min="13075" max="13075" width="10.7109375" customWidth="1"/>
    <col min="13282" max="13282" width="3.7109375" customWidth="1"/>
    <col min="13283" max="13283" width="27.85546875" customWidth="1"/>
    <col min="13284" max="13284" width="3.7109375" customWidth="1"/>
    <col min="13285" max="13324" width="0" hidden="1" customWidth="1"/>
    <col min="13325" max="13325" width="10.28515625" customWidth="1"/>
    <col min="13327" max="13327" width="12.5703125" customWidth="1"/>
    <col min="13331" max="13331" width="10.7109375" customWidth="1"/>
    <col min="13538" max="13538" width="3.7109375" customWidth="1"/>
    <col min="13539" max="13539" width="27.85546875" customWidth="1"/>
    <col min="13540" max="13540" width="3.7109375" customWidth="1"/>
    <col min="13541" max="13580" width="0" hidden="1" customWidth="1"/>
    <col min="13581" max="13581" width="10.28515625" customWidth="1"/>
    <col min="13583" max="13583" width="12.5703125" customWidth="1"/>
    <col min="13587" max="13587" width="10.7109375" customWidth="1"/>
    <col min="13794" max="13794" width="3.7109375" customWidth="1"/>
    <col min="13795" max="13795" width="27.85546875" customWidth="1"/>
    <col min="13796" max="13796" width="3.7109375" customWidth="1"/>
    <col min="13797" max="13836" width="0" hidden="1" customWidth="1"/>
    <col min="13837" max="13837" width="10.28515625" customWidth="1"/>
    <col min="13839" max="13839" width="12.5703125" customWidth="1"/>
    <col min="13843" max="13843" width="10.7109375" customWidth="1"/>
    <col min="14050" max="14050" width="3.7109375" customWidth="1"/>
    <col min="14051" max="14051" width="27.85546875" customWidth="1"/>
    <col min="14052" max="14052" width="3.7109375" customWidth="1"/>
    <col min="14053" max="14092" width="0" hidden="1" customWidth="1"/>
    <col min="14093" max="14093" width="10.28515625" customWidth="1"/>
    <col min="14095" max="14095" width="12.5703125" customWidth="1"/>
    <col min="14099" max="14099" width="10.7109375" customWidth="1"/>
    <col min="14306" max="14306" width="3.7109375" customWidth="1"/>
    <col min="14307" max="14307" width="27.85546875" customWidth="1"/>
    <col min="14308" max="14308" width="3.7109375" customWidth="1"/>
    <col min="14309" max="14348" width="0" hidden="1" customWidth="1"/>
    <col min="14349" max="14349" width="10.28515625" customWidth="1"/>
    <col min="14351" max="14351" width="12.5703125" customWidth="1"/>
    <col min="14355" max="14355" width="10.7109375" customWidth="1"/>
    <col min="14562" max="14562" width="3.7109375" customWidth="1"/>
    <col min="14563" max="14563" width="27.85546875" customWidth="1"/>
    <col min="14564" max="14564" width="3.7109375" customWidth="1"/>
    <col min="14565" max="14604" width="0" hidden="1" customWidth="1"/>
    <col min="14605" max="14605" width="10.28515625" customWidth="1"/>
    <col min="14607" max="14607" width="12.5703125" customWidth="1"/>
    <col min="14611" max="14611" width="10.7109375" customWidth="1"/>
    <col min="14818" max="14818" width="3.7109375" customWidth="1"/>
    <col min="14819" max="14819" width="27.85546875" customWidth="1"/>
    <col min="14820" max="14820" width="3.7109375" customWidth="1"/>
    <col min="14821" max="14860" width="0" hidden="1" customWidth="1"/>
    <col min="14861" max="14861" width="10.28515625" customWidth="1"/>
    <col min="14863" max="14863" width="12.5703125" customWidth="1"/>
    <col min="14867" max="14867" width="10.7109375" customWidth="1"/>
    <col min="15074" max="15074" width="3.7109375" customWidth="1"/>
    <col min="15075" max="15075" width="27.85546875" customWidth="1"/>
    <col min="15076" max="15076" width="3.7109375" customWidth="1"/>
    <col min="15077" max="15116" width="0" hidden="1" customWidth="1"/>
    <col min="15117" max="15117" width="10.28515625" customWidth="1"/>
    <col min="15119" max="15119" width="12.5703125" customWidth="1"/>
    <col min="15123" max="15123" width="10.7109375" customWidth="1"/>
    <col min="15330" max="15330" width="3.7109375" customWidth="1"/>
    <col min="15331" max="15331" width="27.85546875" customWidth="1"/>
    <col min="15332" max="15332" width="3.7109375" customWidth="1"/>
    <col min="15333" max="15372" width="0" hidden="1" customWidth="1"/>
    <col min="15373" max="15373" width="10.28515625" customWidth="1"/>
    <col min="15375" max="15375" width="12.5703125" customWidth="1"/>
    <col min="15379" max="15379" width="10.7109375" customWidth="1"/>
    <col min="15586" max="15586" width="3.7109375" customWidth="1"/>
    <col min="15587" max="15587" width="27.85546875" customWidth="1"/>
    <col min="15588" max="15588" width="3.7109375" customWidth="1"/>
    <col min="15589" max="15628" width="0" hidden="1" customWidth="1"/>
    <col min="15629" max="15629" width="10.28515625" customWidth="1"/>
    <col min="15631" max="15631" width="12.5703125" customWidth="1"/>
    <col min="15635" max="15635" width="10.7109375" customWidth="1"/>
    <col min="15842" max="15842" width="3.7109375" customWidth="1"/>
    <col min="15843" max="15843" width="27.85546875" customWidth="1"/>
    <col min="15844" max="15844" width="3.7109375" customWidth="1"/>
    <col min="15845" max="15884" width="0" hidden="1" customWidth="1"/>
    <col min="15885" max="15885" width="10.28515625" customWidth="1"/>
    <col min="15887" max="15887" width="12.5703125" customWidth="1"/>
    <col min="15891" max="15891" width="10.7109375" customWidth="1"/>
    <col min="16098" max="16098" width="3.7109375" customWidth="1"/>
    <col min="16099" max="16099" width="27.85546875" customWidth="1"/>
    <col min="16100" max="16100" width="3.7109375" customWidth="1"/>
    <col min="16101" max="16140" width="0" hidden="1" customWidth="1"/>
    <col min="16141" max="16141" width="10.28515625" customWidth="1"/>
    <col min="16143" max="16143" width="12.5703125" customWidth="1"/>
    <col min="16147" max="16147" width="10.7109375" customWidth="1"/>
  </cols>
  <sheetData>
    <row r="1" spans="1:31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525"/>
      <c r="AB1" s="525"/>
      <c r="AC1" s="525"/>
    </row>
    <row r="2" spans="1:31" ht="27.75" customHeight="1" x14ac:dyDescent="0.25">
      <c r="A2" s="239"/>
      <c r="B2" s="264"/>
      <c r="C2" s="2"/>
      <c r="D2" s="2"/>
      <c r="E2" s="2"/>
      <c r="F2" s="542" t="s">
        <v>294</v>
      </c>
      <c r="G2" s="543"/>
      <c r="H2" s="543"/>
      <c r="I2" s="543"/>
      <c r="J2" s="543"/>
      <c r="K2" s="544"/>
      <c r="L2" s="556" t="s">
        <v>276</v>
      </c>
      <c r="M2" s="554" t="s">
        <v>303</v>
      </c>
      <c r="N2" s="554"/>
      <c r="O2" s="554"/>
      <c r="P2" s="554"/>
      <c r="Q2" s="554"/>
      <c r="R2" s="522" t="s">
        <v>276</v>
      </c>
      <c r="S2" s="534" t="s">
        <v>286</v>
      </c>
      <c r="T2" s="534"/>
      <c r="U2" s="550" t="s">
        <v>121</v>
      </c>
      <c r="V2" s="536" t="s">
        <v>259</v>
      </c>
      <c r="W2" s="536"/>
      <c r="X2" s="536"/>
      <c r="Y2" s="537" t="s">
        <v>121</v>
      </c>
      <c r="Z2" s="545" t="s">
        <v>374</v>
      </c>
      <c r="AA2" s="545"/>
      <c r="AB2" s="545"/>
      <c r="AC2" s="528" t="s">
        <v>121</v>
      </c>
      <c r="AD2" s="548" t="s">
        <v>140</v>
      </c>
      <c r="AE2" s="559" t="s">
        <v>264</v>
      </c>
    </row>
    <row r="3" spans="1:31" s="34" customFormat="1" ht="67.5" x14ac:dyDescent="0.25">
      <c r="A3" s="231"/>
      <c r="B3" s="64" t="s">
        <v>125</v>
      </c>
      <c r="C3" s="8"/>
      <c r="D3" s="52" t="s">
        <v>262</v>
      </c>
      <c r="E3" s="52" t="s">
        <v>263</v>
      </c>
      <c r="F3" s="385" t="s">
        <v>296</v>
      </c>
      <c r="G3" s="388" t="s">
        <v>297</v>
      </c>
      <c r="H3" s="496" t="s">
        <v>298</v>
      </c>
      <c r="I3" s="385" t="s">
        <v>157</v>
      </c>
      <c r="J3" s="391"/>
      <c r="K3" s="388" t="s">
        <v>143</v>
      </c>
      <c r="L3" s="557"/>
      <c r="M3" s="208" t="s">
        <v>296</v>
      </c>
      <c r="N3" s="208" t="s">
        <v>299</v>
      </c>
      <c r="O3" s="208" t="s">
        <v>300</v>
      </c>
      <c r="P3" s="208" t="s">
        <v>233</v>
      </c>
      <c r="Q3" s="208" t="s">
        <v>302</v>
      </c>
      <c r="R3" s="523"/>
      <c r="S3" s="209" t="s">
        <v>231</v>
      </c>
      <c r="T3" s="210" t="s">
        <v>88</v>
      </c>
      <c r="U3" s="551"/>
      <c r="V3" s="365" t="s">
        <v>254</v>
      </c>
      <c r="W3" s="356" t="s">
        <v>250</v>
      </c>
      <c r="X3" s="357" t="s">
        <v>154</v>
      </c>
      <c r="Y3" s="562"/>
      <c r="Z3" s="211" t="s">
        <v>369</v>
      </c>
      <c r="AA3" s="212" t="s">
        <v>370</v>
      </c>
      <c r="AB3" s="212" t="s">
        <v>154</v>
      </c>
      <c r="AC3" s="546"/>
      <c r="AD3" s="549"/>
      <c r="AE3" s="560"/>
    </row>
    <row r="4" spans="1:31" x14ac:dyDescent="0.25">
      <c r="A4" s="231"/>
      <c r="B4" s="265" t="s">
        <v>4</v>
      </c>
      <c r="C4" s="8"/>
      <c r="D4" s="8"/>
      <c r="E4" s="8"/>
      <c r="F4" s="347" t="s">
        <v>148</v>
      </c>
      <c r="G4" s="347" t="s">
        <v>148</v>
      </c>
      <c r="H4" s="347" t="s">
        <v>148</v>
      </c>
      <c r="I4" s="347" t="s">
        <v>148</v>
      </c>
      <c r="J4" s="392"/>
      <c r="K4" s="347" t="s">
        <v>148</v>
      </c>
      <c r="L4" s="558"/>
      <c r="M4" s="351" t="s">
        <v>220</v>
      </c>
      <c r="N4" s="351" t="s">
        <v>220</v>
      </c>
      <c r="O4" s="351" t="s">
        <v>220</v>
      </c>
      <c r="P4" s="351" t="s">
        <v>220</v>
      </c>
      <c r="Q4" s="351" t="s">
        <v>220</v>
      </c>
      <c r="R4" s="524"/>
      <c r="S4" s="201" t="s">
        <v>220</v>
      </c>
      <c r="T4" s="204" t="s">
        <v>220</v>
      </c>
      <c r="U4" s="552"/>
      <c r="V4" s="359" t="s">
        <v>220</v>
      </c>
      <c r="W4" s="359" t="s">
        <v>220</v>
      </c>
      <c r="X4" s="359" t="s">
        <v>220</v>
      </c>
      <c r="Y4" s="563"/>
      <c r="Z4" s="154" t="s">
        <v>220</v>
      </c>
      <c r="AA4" s="158" t="s">
        <v>220</v>
      </c>
      <c r="AB4" s="154" t="s">
        <v>220</v>
      </c>
      <c r="AC4" s="547"/>
      <c r="AD4" s="549"/>
      <c r="AE4" s="561"/>
    </row>
    <row r="5" spans="1:31" x14ac:dyDescent="0.25">
      <c r="A5" s="231"/>
      <c r="B5" s="266" t="s">
        <v>5</v>
      </c>
      <c r="C5" s="11"/>
      <c r="D5" s="11"/>
      <c r="E5" s="11"/>
      <c r="F5" s="389" t="s">
        <v>10</v>
      </c>
      <c r="G5" s="389" t="s">
        <v>112</v>
      </c>
      <c r="H5" s="389" t="s">
        <v>122</v>
      </c>
      <c r="I5" s="387" t="s">
        <v>161</v>
      </c>
      <c r="J5" s="393"/>
      <c r="K5" s="389" t="s">
        <v>247</v>
      </c>
      <c r="L5" s="350">
        <v>1</v>
      </c>
      <c r="M5" s="383" t="s">
        <v>10</v>
      </c>
      <c r="N5" s="383" t="s">
        <v>138</v>
      </c>
      <c r="O5" s="382" t="s">
        <v>122</v>
      </c>
      <c r="P5" s="382" t="s">
        <v>161</v>
      </c>
      <c r="Q5" s="383" t="s">
        <v>301</v>
      </c>
      <c r="R5" s="191" t="s">
        <v>293</v>
      </c>
      <c r="S5" s="216" t="s">
        <v>232</v>
      </c>
      <c r="T5" s="216" t="s">
        <v>151</v>
      </c>
      <c r="U5" s="192">
        <v>1</v>
      </c>
      <c r="V5" s="361" t="s">
        <v>112</v>
      </c>
      <c r="W5" s="361" t="s">
        <v>6</v>
      </c>
      <c r="X5" s="361" t="s">
        <v>9</v>
      </c>
      <c r="Y5" s="192">
        <v>0</v>
      </c>
      <c r="Z5" s="155" t="s">
        <v>367</v>
      </c>
      <c r="AA5" s="155" t="s">
        <v>6</v>
      </c>
      <c r="AB5" s="155" t="s">
        <v>9</v>
      </c>
      <c r="AC5" s="191" t="s">
        <v>293</v>
      </c>
      <c r="AD5" s="174">
        <f>L5+R5+U5+AC5</f>
        <v>4</v>
      </c>
      <c r="AE5" s="44"/>
    </row>
    <row r="6" spans="1:31" x14ac:dyDescent="0.25">
      <c r="A6" s="231"/>
      <c r="B6" s="64" t="s">
        <v>177</v>
      </c>
      <c r="C6" s="52"/>
      <c r="D6" s="52"/>
      <c r="E6" s="52"/>
      <c r="F6" s="13"/>
      <c r="G6" s="146"/>
      <c r="H6" s="13"/>
      <c r="I6" s="33"/>
      <c r="J6" s="33"/>
      <c r="K6" s="33"/>
      <c r="L6" s="33"/>
      <c r="M6" s="13"/>
      <c r="N6" s="13"/>
      <c r="O6" s="146"/>
      <c r="P6" s="33"/>
      <c r="Q6" s="33"/>
      <c r="R6" s="147"/>
      <c r="S6" s="33"/>
      <c r="T6" s="33"/>
      <c r="U6" s="33"/>
      <c r="V6" s="33"/>
      <c r="W6" s="33"/>
      <c r="X6" s="33"/>
      <c r="Y6" s="33"/>
      <c r="Z6" s="33"/>
      <c r="AA6" s="33"/>
      <c r="AB6" s="33"/>
      <c r="AC6" s="147"/>
      <c r="AD6" s="172"/>
      <c r="AE6" s="44"/>
    </row>
    <row r="7" spans="1:31" x14ac:dyDescent="0.25">
      <c r="A7" s="230">
        <v>1</v>
      </c>
      <c r="B7" s="16" t="s">
        <v>11</v>
      </c>
      <c r="C7" s="17" t="s">
        <v>12</v>
      </c>
      <c r="D7" s="52">
        <f>'Вт День 2 Нед 1'!AG7</f>
        <v>0</v>
      </c>
      <c r="E7" s="432"/>
      <c r="F7" s="489"/>
      <c r="G7" s="38"/>
      <c r="H7" s="489"/>
      <c r="I7" s="36"/>
      <c r="J7" s="38"/>
      <c r="K7" s="38"/>
      <c r="L7" s="490">
        <f>(F7+G7+H7+I7+K7)*$L$5</f>
        <v>0</v>
      </c>
      <c r="M7" s="489"/>
      <c r="N7" s="38"/>
      <c r="O7" s="489"/>
      <c r="P7" s="36"/>
      <c r="Q7" s="38"/>
      <c r="R7" s="490">
        <f>(M7+N7+O7+P7+Q7)*$R$5</f>
        <v>0</v>
      </c>
      <c r="S7" s="38"/>
      <c r="T7" s="38"/>
      <c r="U7" s="203">
        <f>(T7+S7)*$U$5</f>
        <v>0</v>
      </c>
      <c r="V7" s="38"/>
      <c r="W7" s="38"/>
      <c r="X7" s="38"/>
      <c r="Y7" s="362">
        <f>(X7+W7+V7)*$Y$5</f>
        <v>0</v>
      </c>
      <c r="Z7" s="38"/>
      <c r="AA7" s="38"/>
      <c r="AB7" s="38"/>
      <c r="AC7" s="170">
        <f>(Z7+AA7+AB7)*$AC$5</f>
        <v>0</v>
      </c>
      <c r="AD7" s="173">
        <f t="shared" ref="AD7:AD38" si="0">L7+R7+U7+AC7</f>
        <v>0</v>
      </c>
      <c r="AE7" s="428">
        <f t="shared" ref="AE7:AE38" si="1">(D7+E7)-AD7</f>
        <v>0</v>
      </c>
    </row>
    <row r="8" spans="1:31" x14ac:dyDescent="0.25">
      <c r="A8" s="230">
        <v>2</v>
      </c>
      <c r="B8" s="19" t="s">
        <v>13</v>
      </c>
      <c r="C8" s="20" t="s">
        <v>12</v>
      </c>
      <c r="D8" s="52">
        <f>'Вт День 2 Нед 1'!AG8</f>
        <v>-0.05</v>
      </c>
      <c r="E8" s="432"/>
      <c r="F8" s="489"/>
      <c r="G8" s="38"/>
      <c r="H8" s="489"/>
      <c r="I8" s="35"/>
      <c r="J8" s="38"/>
      <c r="K8" s="404">
        <v>2.5000000000000001E-2</v>
      </c>
      <c r="L8" s="490">
        <f t="shared" ref="L8:L71" si="2">(F8+G8+H8+I8+K8)*$L$5</f>
        <v>2.5000000000000001E-2</v>
      </c>
      <c r="M8" s="489"/>
      <c r="N8" s="38"/>
      <c r="O8" s="489"/>
      <c r="P8" s="35"/>
      <c r="Q8" s="404">
        <v>2.5000000000000001E-2</v>
      </c>
      <c r="R8" s="490">
        <f t="shared" ref="R8:R71" si="3">(M8+N8+O8+P8+Q8)*$R$5</f>
        <v>2.5000000000000001E-2</v>
      </c>
      <c r="S8" s="38"/>
      <c r="T8" s="38"/>
      <c r="U8" s="203">
        <f t="shared" ref="U8:U71" si="4">(T8+S8)*$U$5</f>
        <v>0</v>
      </c>
      <c r="V8" s="38"/>
      <c r="W8" s="38"/>
      <c r="X8" s="38"/>
      <c r="Y8" s="362">
        <f t="shared" ref="Y8:Y71" si="5">(X8+W8+V8)*$Y$5</f>
        <v>0</v>
      </c>
      <c r="Z8" s="162"/>
      <c r="AA8" s="162"/>
      <c r="AB8" s="38"/>
      <c r="AC8" s="170">
        <f t="shared" ref="AC8:AC71" si="6">(Z8+AA8+AB8)*$AC$5</f>
        <v>0</v>
      </c>
      <c r="AD8" s="173">
        <f t="shared" si="0"/>
        <v>0.05</v>
      </c>
      <c r="AE8" s="428">
        <f t="shared" si="1"/>
        <v>-0.1</v>
      </c>
    </row>
    <row r="9" spans="1:31" x14ac:dyDescent="0.25">
      <c r="A9" s="230">
        <v>3</v>
      </c>
      <c r="B9" s="78" t="s">
        <v>142</v>
      </c>
      <c r="C9" s="17" t="s">
        <v>12</v>
      </c>
      <c r="D9" s="52">
        <f>'Вт День 2 Нед 1'!AG9</f>
        <v>-0.17499999999999999</v>
      </c>
      <c r="E9" s="432"/>
      <c r="F9" s="489"/>
      <c r="G9" s="38"/>
      <c r="H9" s="489"/>
      <c r="I9" s="35"/>
      <c r="J9" s="38"/>
      <c r="K9" s="404">
        <v>0.05</v>
      </c>
      <c r="L9" s="490">
        <f t="shared" si="2"/>
        <v>0.05</v>
      </c>
      <c r="M9" s="489"/>
      <c r="N9" s="38"/>
      <c r="O9" s="489"/>
      <c r="P9" s="35"/>
      <c r="Q9" s="404">
        <v>0.04</v>
      </c>
      <c r="R9" s="490">
        <f t="shared" si="3"/>
        <v>0.04</v>
      </c>
      <c r="S9" s="38"/>
      <c r="T9" s="38"/>
      <c r="U9" s="203">
        <f t="shared" si="4"/>
        <v>0</v>
      </c>
      <c r="V9" s="38"/>
      <c r="W9" s="38"/>
      <c r="X9" s="169">
        <v>0.03</v>
      </c>
      <c r="Y9" s="362">
        <f t="shared" si="5"/>
        <v>0</v>
      </c>
      <c r="Z9" s="162"/>
      <c r="AA9" s="162"/>
      <c r="AB9" s="170">
        <v>0.03</v>
      </c>
      <c r="AC9" s="170">
        <f t="shared" si="6"/>
        <v>0.03</v>
      </c>
      <c r="AD9" s="173">
        <f t="shared" si="0"/>
        <v>0.12</v>
      </c>
      <c r="AE9" s="428">
        <f t="shared" si="1"/>
        <v>-0.29499999999999998</v>
      </c>
    </row>
    <row r="10" spans="1:31" x14ac:dyDescent="0.25">
      <c r="A10" s="230">
        <v>4</v>
      </c>
      <c r="B10" s="85" t="s">
        <v>166</v>
      </c>
      <c r="C10" s="17" t="s">
        <v>12</v>
      </c>
      <c r="D10" s="52">
        <f>'Вт День 2 Нед 1'!AG10</f>
        <v>0</v>
      </c>
      <c r="E10" s="432"/>
      <c r="F10" s="489"/>
      <c r="G10" s="38"/>
      <c r="H10" s="489"/>
      <c r="I10" s="35"/>
      <c r="J10" s="38"/>
      <c r="K10" s="38"/>
      <c r="L10" s="490">
        <f t="shared" si="2"/>
        <v>0</v>
      </c>
      <c r="M10" s="489"/>
      <c r="N10" s="38"/>
      <c r="O10" s="489"/>
      <c r="P10" s="35"/>
      <c r="Q10" s="38"/>
      <c r="R10" s="490">
        <f t="shared" si="3"/>
        <v>0</v>
      </c>
      <c r="S10" s="38"/>
      <c r="T10" s="38"/>
      <c r="U10" s="203">
        <f t="shared" si="4"/>
        <v>0</v>
      </c>
      <c r="V10" s="38"/>
      <c r="W10" s="38"/>
      <c r="X10" s="38"/>
      <c r="Y10" s="362">
        <f t="shared" si="5"/>
        <v>0</v>
      </c>
      <c r="Z10" s="162"/>
      <c r="AA10" s="162"/>
      <c r="AB10" s="38"/>
      <c r="AC10" s="170">
        <f t="shared" si="6"/>
        <v>0</v>
      </c>
      <c r="AD10" s="173">
        <f t="shared" si="0"/>
        <v>0</v>
      </c>
      <c r="AE10" s="428">
        <f t="shared" si="1"/>
        <v>0</v>
      </c>
    </row>
    <row r="11" spans="1:31" x14ac:dyDescent="0.25">
      <c r="A11" s="231"/>
      <c r="B11" s="64" t="s">
        <v>167</v>
      </c>
      <c r="C11" s="7"/>
      <c r="D11" s="52">
        <f>'Вт День 2 Нед 1'!AG11</f>
        <v>0</v>
      </c>
      <c r="E11" s="7"/>
      <c r="F11" s="489"/>
      <c r="G11" s="38"/>
      <c r="H11" s="489"/>
      <c r="I11" s="35"/>
      <c r="J11" s="38"/>
      <c r="K11" s="38"/>
      <c r="L11" s="490">
        <f t="shared" si="2"/>
        <v>0</v>
      </c>
      <c r="M11" s="489"/>
      <c r="N11" s="38"/>
      <c r="O11" s="489"/>
      <c r="P11" s="35"/>
      <c r="Q11" s="38"/>
      <c r="R11" s="490">
        <f t="shared" si="3"/>
        <v>0</v>
      </c>
      <c r="S11" s="38"/>
      <c r="T11" s="38"/>
      <c r="U11" s="203">
        <f t="shared" si="4"/>
        <v>0</v>
      </c>
      <c r="V11" s="38"/>
      <c r="W11" s="38"/>
      <c r="X11" s="38"/>
      <c r="Y11" s="362">
        <f t="shared" si="5"/>
        <v>0</v>
      </c>
      <c r="Z11" s="162"/>
      <c r="AA11" s="162"/>
      <c r="AB11" s="38"/>
      <c r="AC11" s="170">
        <f t="shared" si="6"/>
        <v>0</v>
      </c>
      <c r="AD11" s="173">
        <f t="shared" si="0"/>
        <v>0</v>
      </c>
      <c r="AE11" s="428">
        <f t="shared" si="1"/>
        <v>0</v>
      </c>
    </row>
    <row r="12" spans="1:31" x14ac:dyDescent="0.25">
      <c r="A12" s="230">
        <v>5</v>
      </c>
      <c r="B12" s="16" t="s">
        <v>44</v>
      </c>
      <c r="C12" s="17" t="s">
        <v>12</v>
      </c>
      <c r="D12" s="52">
        <f>'Вт День 2 Нед 1'!AG12</f>
        <v>-0.155</v>
      </c>
      <c r="E12" s="432"/>
      <c r="F12" s="405">
        <v>2.5000000000000001E-2</v>
      </c>
      <c r="G12" s="404">
        <v>2.3699999999999999E-2</v>
      </c>
      <c r="H12" s="489"/>
      <c r="I12" s="36"/>
      <c r="J12" s="38"/>
      <c r="K12" s="38"/>
      <c r="L12" s="490">
        <f t="shared" si="2"/>
        <v>4.87E-2</v>
      </c>
      <c r="M12" s="405">
        <v>2.5000000000000001E-2</v>
      </c>
      <c r="N12" s="404">
        <v>2.8400000000000002E-2</v>
      </c>
      <c r="O12" s="489"/>
      <c r="P12" s="36"/>
      <c r="Q12" s="38"/>
      <c r="R12" s="490">
        <f t="shared" si="3"/>
        <v>5.3400000000000003E-2</v>
      </c>
      <c r="S12" s="38"/>
      <c r="T12" s="38"/>
      <c r="U12" s="203">
        <f t="shared" si="4"/>
        <v>0</v>
      </c>
      <c r="V12" s="38"/>
      <c r="W12" s="38"/>
      <c r="X12" s="38"/>
      <c r="Y12" s="362">
        <f t="shared" si="5"/>
        <v>0</v>
      </c>
      <c r="Z12" s="162"/>
      <c r="AA12" s="162"/>
      <c r="AB12" s="38"/>
      <c r="AC12" s="170">
        <f t="shared" si="6"/>
        <v>0</v>
      </c>
      <c r="AD12" s="173">
        <f t="shared" si="0"/>
        <v>0.1021</v>
      </c>
      <c r="AE12" s="428">
        <f t="shared" si="1"/>
        <v>-0.2571</v>
      </c>
    </row>
    <row r="13" spans="1:31" x14ac:dyDescent="0.25">
      <c r="A13" s="230">
        <v>6</v>
      </c>
      <c r="B13" s="16" t="s">
        <v>49</v>
      </c>
      <c r="C13" s="17" t="s">
        <v>12</v>
      </c>
      <c r="D13" s="52">
        <f>'Вт День 2 Нед 1'!AG13</f>
        <v>0</v>
      </c>
      <c r="E13" s="432"/>
      <c r="F13" s="489"/>
      <c r="G13" s="38"/>
      <c r="H13" s="489"/>
      <c r="I13" s="35"/>
      <c r="J13" s="38"/>
      <c r="K13" s="38"/>
      <c r="L13" s="490">
        <f t="shared" si="2"/>
        <v>0</v>
      </c>
      <c r="M13" s="489"/>
      <c r="N13" s="38"/>
      <c r="O13" s="489"/>
      <c r="P13" s="35"/>
      <c r="Q13" s="38"/>
      <c r="R13" s="490">
        <f t="shared" si="3"/>
        <v>0</v>
      </c>
      <c r="S13" s="38"/>
      <c r="T13" s="38"/>
      <c r="U13" s="203">
        <f t="shared" si="4"/>
        <v>0</v>
      </c>
      <c r="V13" s="38"/>
      <c r="W13" s="38"/>
      <c r="X13" s="38"/>
      <c r="Y13" s="362">
        <f t="shared" si="5"/>
        <v>0</v>
      </c>
      <c r="Z13" s="162"/>
      <c r="AA13" s="162"/>
      <c r="AB13" s="38"/>
      <c r="AC13" s="170">
        <f t="shared" si="6"/>
        <v>0</v>
      </c>
      <c r="AD13" s="173">
        <f t="shared" si="0"/>
        <v>0</v>
      </c>
      <c r="AE13" s="428">
        <f t="shared" si="1"/>
        <v>0</v>
      </c>
    </row>
    <row r="14" spans="1:31" x14ac:dyDescent="0.25">
      <c r="A14" s="230">
        <v>7</v>
      </c>
      <c r="B14" s="16" t="s">
        <v>50</v>
      </c>
      <c r="C14" s="17" t="s">
        <v>12</v>
      </c>
      <c r="D14" s="52">
        <f>'Вт День 2 Нед 1'!AG14</f>
        <v>-2.5000000000000001E-2</v>
      </c>
      <c r="E14" s="432"/>
      <c r="F14" s="489"/>
      <c r="G14" s="38"/>
      <c r="H14" s="489"/>
      <c r="I14" s="35"/>
      <c r="J14" s="38"/>
      <c r="K14" s="38"/>
      <c r="L14" s="490">
        <f t="shared" si="2"/>
        <v>0</v>
      </c>
      <c r="M14" s="489"/>
      <c r="N14" s="38"/>
      <c r="O14" s="489"/>
      <c r="P14" s="35"/>
      <c r="Q14" s="38"/>
      <c r="R14" s="490">
        <f t="shared" si="3"/>
        <v>0</v>
      </c>
      <c r="S14" s="38"/>
      <c r="T14" s="38"/>
      <c r="U14" s="203">
        <f t="shared" si="4"/>
        <v>0</v>
      </c>
      <c r="V14" s="38"/>
      <c r="W14" s="38"/>
      <c r="X14" s="38"/>
      <c r="Y14" s="362">
        <f t="shared" si="5"/>
        <v>0</v>
      </c>
      <c r="Z14" s="222">
        <v>5.0000000000000001E-3</v>
      </c>
      <c r="AA14" s="162"/>
      <c r="AB14" s="38"/>
      <c r="AC14" s="170">
        <f t="shared" si="6"/>
        <v>5.0000000000000001E-3</v>
      </c>
      <c r="AD14" s="173">
        <f t="shared" si="0"/>
        <v>5.0000000000000001E-3</v>
      </c>
      <c r="AE14" s="428">
        <f t="shared" si="1"/>
        <v>-3.0000000000000002E-2</v>
      </c>
    </row>
    <row r="15" spans="1:31" x14ac:dyDescent="0.25">
      <c r="A15" s="230">
        <v>8</v>
      </c>
      <c r="B15" s="16" t="s">
        <v>48</v>
      </c>
      <c r="C15" s="17" t="s">
        <v>12</v>
      </c>
      <c r="D15" s="52">
        <f>'Вт День 2 Нед 1'!AG15</f>
        <v>0</v>
      </c>
      <c r="E15" s="432"/>
      <c r="F15" s="489"/>
      <c r="G15" s="38"/>
      <c r="H15" s="489"/>
      <c r="I15" s="35"/>
      <c r="J15" s="38"/>
      <c r="K15" s="38"/>
      <c r="L15" s="490">
        <f t="shared" si="2"/>
        <v>0</v>
      </c>
      <c r="M15" s="489"/>
      <c r="N15" s="38"/>
      <c r="O15" s="489"/>
      <c r="P15" s="35"/>
      <c r="Q15" s="38"/>
      <c r="R15" s="490">
        <f t="shared" si="3"/>
        <v>0</v>
      </c>
      <c r="S15" s="38"/>
      <c r="T15" s="38"/>
      <c r="U15" s="203">
        <f t="shared" si="4"/>
        <v>0</v>
      </c>
      <c r="V15" s="38"/>
      <c r="W15" s="38"/>
      <c r="X15" s="38"/>
      <c r="Y15" s="362">
        <f t="shared" si="5"/>
        <v>0</v>
      </c>
      <c r="Z15" s="162"/>
      <c r="AA15" s="162"/>
      <c r="AB15" s="38"/>
      <c r="AC15" s="170">
        <f t="shared" si="6"/>
        <v>0</v>
      </c>
      <c r="AD15" s="173">
        <f t="shared" si="0"/>
        <v>0</v>
      </c>
      <c r="AE15" s="428">
        <f t="shared" si="1"/>
        <v>0</v>
      </c>
    </row>
    <row r="16" spans="1:31" x14ac:dyDescent="0.25">
      <c r="A16" s="230">
        <v>9</v>
      </c>
      <c r="B16" s="16" t="s">
        <v>46</v>
      </c>
      <c r="C16" s="17" t="s">
        <v>12</v>
      </c>
      <c r="D16" s="52">
        <f>'Вт День 2 Нед 1'!AG16</f>
        <v>0</v>
      </c>
      <c r="E16" s="432"/>
      <c r="F16" s="489"/>
      <c r="G16" s="38"/>
      <c r="H16" s="489"/>
      <c r="I16" s="35"/>
      <c r="J16" s="38"/>
      <c r="K16" s="38"/>
      <c r="L16" s="490">
        <f t="shared" si="2"/>
        <v>0</v>
      </c>
      <c r="M16" s="489"/>
      <c r="N16" s="38"/>
      <c r="O16" s="489"/>
      <c r="P16" s="35"/>
      <c r="Q16" s="38"/>
      <c r="R16" s="490">
        <f t="shared" si="3"/>
        <v>0</v>
      </c>
      <c r="S16" s="38"/>
      <c r="T16" s="38"/>
      <c r="U16" s="203">
        <f t="shared" si="4"/>
        <v>0</v>
      </c>
      <c r="V16" s="38"/>
      <c r="W16" s="38"/>
      <c r="X16" s="38"/>
      <c r="Y16" s="362">
        <f t="shared" si="5"/>
        <v>0</v>
      </c>
      <c r="Z16" s="162"/>
      <c r="AA16" s="162"/>
      <c r="AB16" s="38"/>
      <c r="AC16" s="170">
        <f t="shared" si="6"/>
        <v>0</v>
      </c>
      <c r="AD16" s="173">
        <f t="shared" si="0"/>
        <v>0</v>
      </c>
      <c r="AE16" s="428">
        <f t="shared" si="1"/>
        <v>0</v>
      </c>
    </row>
    <row r="17" spans="1:31" x14ac:dyDescent="0.25">
      <c r="A17" s="230">
        <v>10</v>
      </c>
      <c r="B17" s="16" t="s">
        <v>99</v>
      </c>
      <c r="C17" s="17" t="s">
        <v>12</v>
      </c>
      <c r="D17" s="52">
        <f>'Вт День 2 Нед 1'!AG17</f>
        <v>0</v>
      </c>
      <c r="E17" s="432"/>
      <c r="F17" s="489"/>
      <c r="G17" s="38"/>
      <c r="H17" s="489"/>
      <c r="I17" s="35"/>
      <c r="J17" s="38"/>
      <c r="K17" s="38"/>
      <c r="L17" s="490">
        <f t="shared" si="2"/>
        <v>0</v>
      </c>
      <c r="M17" s="489"/>
      <c r="N17" s="38"/>
      <c r="O17" s="489"/>
      <c r="P17" s="35"/>
      <c r="Q17" s="38"/>
      <c r="R17" s="490">
        <f t="shared" si="3"/>
        <v>0</v>
      </c>
      <c r="S17" s="38"/>
      <c r="T17" s="38"/>
      <c r="U17" s="203">
        <f t="shared" si="4"/>
        <v>0</v>
      </c>
      <c r="V17" s="38"/>
      <c r="W17" s="38"/>
      <c r="X17" s="38"/>
      <c r="Y17" s="362">
        <f t="shared" si="5"/>
        <v>0</v>
      </c>
      <c r="Z17" s="162"/>
      <c r="AA17" s="162"/>
      <c r="AB17" s="38"/>
      <c r="AC17" s="170">
        <f t="shared" si="6"/>
        <v>0</v>
      </c>
      <c r="AD17" s="173">
        <f t="shared" si="0"/>
        <v>0</v>
      </c>
      <c r="AE17" s="428">
        <f t="shared" si="1"/>
        <v>0</v>
      </c>
    </row>
    <row r="18" spans="1:31" x14ac:dyDescent="0.25">
      <c r="A18" s="230">
        <v>11</v>
      </c>
      <c r="B18" s="16" t="s">
        <v>47</v>
      </c>
      <c r="C18" s="17" t="s">
        <v>12</v>
      </c>
      <c r="D18" s="52">
        <f>'Вт День 2 Нед 1'!AG18</f>
        <v>0</v>
      </c>
      <c r="E18" s="432"/>
      <c r="F18" s="489"/>
      <c r="G18" s="38"/>
      <c r="H18" s="489"/>
      <c r="I18" s="35"/>
      <c r="J18" s="38"/>
      <c r="K18" s="38"/>
      <c r="L18" s="490">
        <f t="shared" si="2"/>
        <v>0</v>
      </c>
      <c r="M18" s="489"/>
      <c r="N18" s="38"/>
      <c r="O18" s="489"/>
      <c r="P18" s="35"/>
      <c r="Q18" s="38"/>
      <c r="R18" s="490">
        <f t="shared" si="3"/>
        <v>0</v>
      </c>
      <c r="S18" s="38"/>
      <c r="T18" s="38"/>
      <c r="U18" s="203">
        <f t="shared" si="4"/>
        <v>0</v>
      </c>
      <c r="V18" s="38"/>
      <c r="W18" s="38"/>
      <c r="X18" s="38"/>
      <c r="Y18" s="362">
        <f t="shared" si="5"/>
        <v>0</v>
      </c>
      <c r="Z18" s="162"/>
      <c r="AA18" s="162"/>
      <c r="AB18" s="38"/>
      <c r="AC18" s="170">
        <f t="shared" si="6"/>
        <v>0</v>
      </c>
      <c r="AD18" s="173">
        <f t="shared" si="0"/>
        <v>0</v>
      </c>
      <c r="AE18" s="428">
        <f t="shared" si="1"/>
        <v>0</v>
      </c>
    </row>
    <row r="19" spans="1:31" x14ac:dyDescent="0.25">
      <c r="A19" s="230">
        <v>12</v>
      </c>
      <c r="B19" s="54" t="s">
        <v>155</v>
      </c>
      <c r="C19" s="17" t="s">
        <v>12</v>
      </c>
      <c r="D19" s="52">
        <f>'Вт День 2 Нед 1'!AG19</f>
        <v>0</v>
      </c>
      <c r="E19" s="432"/>
      <c r="F19" s="489"/>
      <c r="G19" s="38"/>
      <c r="H19" s="489"/>
      <c r="I19" s="35"/>
      <c r="J19" s="38"/>
      <c r="K19" s="38"/>
      <c r="L19" s="490">
        <f t="shared" si="2"/>
        <v>0</v>
      </c>
      <c r="M19" s="489"/>
      <c r="N19" s="38"/>
      <c r="O19" s="489"/>
      <c r="P19" s="35"/>
      <c r="Q19" s="38"/>
      <c r="R19" s="490">
        <f t="shared" si="3"/>
        <v>0</v>
      </c>
      <c r="S19" s="38"/>
      <c r="T19" s="38"/>
      <c r="U19" s="203">
        <f t="shared" si="4"/>
        <v>0</v>
      </c>
      <c r="V19" s="38"/>
      <c r="W19" s="38"/>
      <c r="X19" s="38"/>
      <c r="Y19" s="362">
        <f t="shared" si="5"/>
        <v>0</v>
      </c>
      <c r="Z19" s="162"/>
      <c r="AA19" s="162"/>
      <c r="AB19" s="38"/>
      <c r="AC19" s="170">
        <f t="shared" si="6"/>
        <v>0</v>
      </c>
      <c r="AD19" s="173">
        <f t="shared" si="0"/>
        <v>0</v>
      </c>
      <c r="AE19" s="428">
        <f t="shared" si="1"/>
        <v>0</v>
      </c>
    </row>
    <row r="20" spans="1:31" x14ac:dyDescent="0.25">
      <c r="A20" s="231"/>
      <c r="B20" s="64" t="s">
        <v>40</v>
      </c>
      <c r="C20" s="52"/>
      <c r="D20" s="52">
        <f>'Вт День 2 Нед 1'!AG20</f>
        <v>0</v>
      </c>
      <c r="E20" s="52"/>
      <c r="F20" s="495"/>
      <c r="G20" s="147"/>
      <c r="H20" s="495"/>
      <c r="I20" s="33"/>
      <c r="J20" s="147"/>
      <c r="K20" s="147"/>
      <c r="L20" s="490">
        <f t="shared" si="2"/>
        <v>0</v>
      </c>
      <c r="M20" s="495"/>
      <c r="N20" s="147"/>
      <c r="O20" s="495"/>
      <c r="P20" s="33"/>
      <c r="Q20" s="147"/>
      <c r="R20" s="490">
        <f t="shared" si="3"/>
        <v>0</v>
      </c>
      <c r="S20" s="147"/>
      <c r="T20" s="147"/>
      <c r="U20" s="203">
        <f t="shared" si="4"/>
        <v>0</v>
      </c>
      <c r="V20" s="147"/>
      <c r="W20" s="147"/>
      <c r="X20" s="147"/>
      <c r="Y20" s="362">
        <f t="shared" si="5"/>
        <v>0</v>
      </c>
      <c r="Z20" s="185"/>
      <c r="AA20" s="185"/>
      <c r="AB20" s="147"/>
      <c r="AC20" s="170">
        <f t="shared" si="6"/>
        <v>0</v>
      </c>
      <c r="AD20" s="173">
        <f t="shared" si="0"/>
        <v>0</v>
      </c>
      <c r="AE20" s="428">
        <f t="shared" si="1"/>
        <v>0</v>
      </c>
    </row>
    <row r="21" spans="1:31" x14ac:dyDescent="0.25">
      <c r="A21" s="230">
        <v>13</v>
      </c>
      <c r="B21" s="16" t="s">
        <v>41</v>
      </c>
      <c r="C21" s="17" t="s">
        <v>12</v>
      </c>
      <c r="D21" s="52">
        <f>'Вт День 2 Нед 1'!AG21</f>
        <v>-1.7499999999999998E-2</v>
      </c>
      <c r="E21" s="432"/>
      <c r="F21" s="405">
        <v>2E-3</v>
      </c>
      <c r="G21" s="38"/>
      <c r="H21" s="489"/>
      <c r="I21" s="35"/>
      <c r="J21" s="38"/>
      <c r="K21" s="38"/>
      <c r="L21" s="490">
        <f t="shared" si="2"/>
        <v>2E-3</v>
      </c>
      <c r="M21" s="405">
        <v>2E-3</v>
      </c>
      <c r="N21" s="38"/>
      <c r="O21" s="489"/>
      <c r="P21" s="35"/>
      <c r="Q21" s="38"/>
      <c r="R21" s="490">
        <f t="shared" si="3"/>
        <v>2E-3</v>
      </c>
      <c r="S21" s="38"/>
      <c r="T21" s="38"/>
      <c r="U21" s="203">
        <f t="shared" si="4"/>
        <v>0</v>
      </c>
      <c r="V21" s="38"/>
      <c r="W21" s="38"/>
      <c r="X21" s="38"/>
      <c r="Y21" s="362">
        <f t="shared" si="5"/>
        <v>0</v>
      </c>
      <c r="Z21" s="222">
        <v>5.0000000000000001E-3</v>
      </c>
      <c r="AA21" s="162"/>
      <c r="AB21" s="38"/>
      <c r="AC21" s="170">
        <f t="shared" si="6"/>
        <v>5.0000000000000001E-3</v>
      </c>
      <c r="AD21" s="173">
        <f t="shared" si="0"/>
        <v>9.0000000000000011E-3</v>
      </c>
      <c r="AE21" s="428">
        <f t="shared" si="1"/>
        <v>-2.6499999999999999E-2</v>
      </c>
    </row>
    <row r="22" spans="1:31" x14ac:dyDescent="0.25">
      <c r="A22" s="230">
        <v>14</v>
      </c>
      <c r="B22" s="16" t="s">
        <v>42</v>
      </c>
      <c r="C22" s="17" t="s">
        <v>12</v>
      </c>
      <c r="D22" s="52">
        <f>'Вт День 2 Нед 1'!AG22</f>
        <v>-8.0000000000000002E-3</v>
      </c>
      <c r="E22" s="432"/>
      <c r="F22" s="405">
        <v>5.4999999999999997E-3</v>
      </c>
      <c r="G22" s="404">
        <v>7.0000000000000001E-3</v>
      </c>
      <c r="H22" s="489"/>
      <c r="I22" s="36"/>
      <c r="J22" s="38"/>
      <c r="K22" s="38"/>
      <c r="L22" s="490">
        <f t="shared" si="2"/>
        <v>1.2500000000000001E-2</v>
      </c>
      <c r="M22" s="405">
        <v>5.4999999999999997E-3</v>
      </c>
      <c r="N22" s="404">
        <v>5.0000000000000001E-3</v>
      </c>
      <c r="O22" s="489"/>
      <c r="P22" s="36"/>
      <c r="Q22" s="38"/>
      <c r="R22" s="490">
        <f t="shared" si="3"/>
        <v>1.0499999999999999E-2</v>
      </c>
      <c r="S22" s="38"/>
      <c r="T22" s="38"/>
      <c r="U22" s="203">
        <f t="shared" si="4"/>
        <v>0</v>
      </c>
      <c r="V22" s="169">
        <v>3.0000000000000001E-3</v>
      </c>
      <c r="W22" s="38"/>
      <c r="X22" s="38"/>
      <c r="Y22" s="362">
        <f t="shared" si="5"/>
        <v>0</v>
      </c>
      <c r="Z22" s="162"/>
      <c r="AA22" s="162"/>
      <c r="AB22" s="38"/>
      <c r="AC22" s="170">
        <f t="shared" si="6"/>
        <v>0</v>
      </c>
      <c r="AD22" s="173">
        <f t="shared" si="0"/>
        <v>2.3E-2</v>
      </c>
      <c r="AE22" s="428">
        <f t="shared" si="1"/>
        <v>-3.1E-2</v>
      </c>
    </row>
    <row r="23" spans="1:31" x14ac:dyDescent="0.25">
      <c r="A23" s="230">
        <v>15</v>
      </c>
      <c r="B23" s="16" t="s">
        <v>43</v>
      </c>
      <c r="C23" s="17" t="s">
        <v>12</v>
      </c>
      <c r="D23" s="52">
        <f>'Вт День 2 Нед 1'!AG23</f>
        <v>0</v>
      </c>
      <c r="E23" s="432"/>
      <c r="F23" s="489"/>
      <c r="G23" s="38"/>
      <c r="H23" s="489"/>
      <c r="I23" s="35"/>
      <c r="J23" s="38"/>
      <c r="K23" s="38"/>
      <c r="L23" s="490">
        <f t="shared" si="2"/>
        <v>0</v>
      </c>
      <c r="M23" s="489"/>
      <c r="N23" s="38"/>
      <c r="O23" s="489"/>
      <c r="P23" s="35"/>
      <c r="Q23" s="38"/>
      <c r="R23" s="490">
        <f t="shared" si="3"/>
        <v>0</v>
      </c>
      <c r="S23" s="38"/>
      <c r="T23" s="38"/>
      <c r="U23" s="203">
        <f t="shared" si="4"/>
        <v>0</v>
      </c>
      <c r="V23" s="38"/>
      <c r="W23" s="38"/>
      <c r="X23" s="38"/>
      <c r="Y23" s="362">
        <f t="shared" si="5"/>
        <v>0</v>
      </c>
      <c r="Z23" s="162"/>
      <c r="AA23" s="162"/>
      <c r="AB23" s="38"/>
      <c r="AC23" s="170">
        <f t="shared" si="6"/>
        <v>0</v>
      </c>
      <c r="AD23" s="173">
        <f t="shared" si="0"/>
        <v>0</v>
      </c>
      <c r="AE23" s="428">
        <f t="shared" si="1"/>
        <v>0</v>
      </c>
    </row>
    <row r="24" spans="1:31" x14ac:dyDescent="0.25">
      <c r="A24" s="231"/>
      <c r="B24" s="64" t="s">
        <v>15</v>
      </c>
      <c r="C24" s="52"/>
      <c r="D24" s="52">
        <f>'Вт День 2 Нед 1'!AG24</f>
        <v>0</v>
      </c>
      <c r="E24" s="52"/>
      <c r="F24" s="495"/>
      <c r="G24" s="147"/>
      <c r="H24" s="495"/>
      <c r="I24" s="33"/>
      <c r="J24" s="147"/>
      <c r="K24" s="147"/>
      <c r="L24" s="490">
        <f t="shared" si="2"/>
        <v>0</v>
      </c>
      <c r="M24" s="495"/>
      <c r="N24" s="147"/>
      <c r="O24" s="495"/>
      <c r="P24" s="33"/>
      <c r="Q24" s="147"/>
      <c r="R24" s="490">
        <f t="shared" si="3"/>
        <v>0</v>
      </c>
      <c r="S24" s="147"/>
      <c r="T24" s="147"/>
      <c r="U24" s="203">
        <f t="shared" si="4"/>
        <v>0</v>
      </c>
      <c r="V24" s="147"/>
      <c r="W24" s="147"/>
      <c r="X24" s="147"/>
      <c r="Y24" s="362">
        <f t="shared" si="5"/>
        <v>0</v>
      </c>
      <c r="Z24" s="185"/>
      <c r="AA24" s="185"/>
      <c r="AB24" s="147"/>
      <c r="AC24" s="170">
        <f t="shared" si="6"/>
        <v>0</v>
      </c>
      <c r="AD24" s="173">
        <f t="shared" si="0"/>
        <v>0</v>
      </c>
      <c r="AE24" s="428">
        <f t="shared" si="1"/>
        <v>0</v>
      </c>
    </row>
    <row r="25" spans="1:31" x14ac:dyDescent="0.25">
      <c r="A25" s="230">
        <v>16</v>
      </c>
      <c r="B25" s="19" t="s">
        <v>16</v>
      </c>
      <c r="C25" s="20" t="s">
        <v>12</v>
      </c>
      <c r="D25" s="52">
        <f>'Вт День 2 Нед 1'!AG25</f>
        <v>0</v>
      </c>
      <c r="E25" s="432"/>
      <c r="F25" s="489"/>
      <c r="G25" s="38"/>
      <c r="H25" s="489"/>
      <c r="I25" s="35"/>
      <c r="J25" s="38"/>
      <c r="K25" s="38"/>
      <c r="L25" s="490">
        <f t="shared" si="2"/>
        <v>0</v>
      </c>
      <c r="M25" s="489"/>
      <c r="N25" s="38"/>
      <c r="O25" s="489"/>
      <c r="P25" s="35"/>
      <c r="Q25" s="38"/>
      <c r="R25" s="490">
        <f t="shared" si="3"/>
        <v>0</v>
      </c>
      <c r="S25" s="38"/>
      <c r="T25" s="38"/>
      <c r="U25" s="203">
        <f t="shared" si="4"/>
        <v>0</v>
      </c>
      <c r="V25" s="38"/>
      <c r="W25" s="38"/>
      <c r="X25" s="38"/>
      <c r="Y25" s="362">
        <f t="shared" si="5"/>
        <v>0</v>
      </c>
      <c r="Z25" s="194"/>
      <c r="AA25" s="162"/>
      <c r="AB25" s="38"/>
      <c r="AC25" s="170">
        <f t="shared" si="6"/>
        <v>0</v>
      </c>
      <c r="AD25" s="173">
        <f t="shared" si="0"/>
        <v>0</v>
      </c>
      <c r="AE25" s="428">
        <f t="shared" si="1"/>
        <v>0</v>
      </c>
    </row>
    <row r="26" spans="1:31" x14ac:dyDescent="0.25">
      <c r="A26" s="230">
        <v>17</v>
      </c>
      <c r="B26" s="20" t="s">
        <v>208</v>
      </c>
      <c r="C26" s="20" t="s">
        <v>12</v>
      </c>
      <c r="D26" s="52">
        <f>'Вт День 2 Нед 1'!AG26</f>
        <v>-7.5999999999999998E-2</v>
      </c>
      <c r="E26" s="432"/>
      <c r="F26" s="489"/>
      <c r="G26" s="38"/>
      <c r="H26" s="489"/>
      <c r="I26" s="35"/>
      <c r="J26" s="38"/>
      <c r="K26" s="38"/>
      <c r="L26" s="490">
        <f t="shared" si="2"/>
        <v>0</v>
      </c>
      <c r="M26" s="489"/>
      <c r="N26" s="38"/>
      <c r="O26" s="489"/>
      <c r="P26" s="35"/>
      <c r="Q26" s="38"/>
      <c r="R26" s="490">
        <f t="shared" si="3"/>
        <v>0</v>
      </c>
      <c r="S26" s="38"/>
      <c r="T26" s="38"/>
      <c r="U26" s="203">
        <f t="shared" si="4"/>
        <v>0</v>
      </c>
      <c r="V26" s="38"/>
      <c r="W26" s="38"/>
      <c r="X26" s="38"/>
      <c r="Y26" s="362">
        <f t="shared" si="5"/>
        <v>0</v>
      </c>
      <c r="Z26" s="222">
        <v>1.197E-2</v>
      </c>
      <c r="AA26" s="162"/>
      <c r="AB26" s="38"/>
      <c r="AC26" s="170">
        <f t="shared" si="6"/>
        <v>1.197E-2</v>
      </c>
      <c r="AD26" s="173">
        <f t="shared" si="0"/>
        <v>1.197E-2</v>
      </c>
      <c r="AE26" s="428">
        <f t="shared" si="1"/>
        <v>-8.7969999999999993E-2</v>
      </c>
    </row>
    <row r="27" spans="1:31" x14ac:dyDescent="0.25">
      <c r="A27" s="230">
        <v>18</v>
      </c>
      <c r="B27" s="16" t="s">
        <v>17</v>
      </c>
      <c r="C27" s="17" t="s">
        <v>12</v>
      </c>
      <c r="D27" s="52">
        <f>'Вт День 2 Нед 1'!AG27</f>
        <v>0</v>
      </c>
      <c r="E27" s="432"/>
      <c r="F27" s="489"/>
      <c r="G27" s="38"/>
      <c r="H27" s="489"/>
      <c r="I27" s="35"/>
      <c r="J27" s="38"/>
      <c r="K27" s="38"/>
      <c r="L27" s="490">
        <f t="shared" si="2"/>
        <v>0</v>
      </c>
      <c r="M27" s="489"/>
      <c r="N27" s="38"/>
      <c r="O27" s="489"/>
      <c r="P27" s="35"/>
      <c r="Q27" s="38"/>
      <c r="R27" s="490">
        <f t="shared" si="3"/>
        <v>0</v>
      </c>
      <c r="S27" s="38"/>
      <c r="T27" s="38"/>
      <c r="U27" s="203">
        <f t="shared" si="4"/>
        <v>0</v>
      </c>
      <c r="V27" s="38"/>
      <c r="W27" s="38"/>
      <c r="X27" s="38"/>
      <c r="Y27" s="362">
        <f t="shared" si="5"/>
        <v>0</v>
      </c>
      <c r="Z27" s="162"/>
      <c r="AA27" s="162"/>
      <c r="AB27" s="38"/>
      <c r="AC27" s="170">
        <f t="shared" si="6"/>
        <v>0</v>
      </c>
      <c r="AD27" s="173">
        <f t="shared" si="0"/>
        <v>0</v>
      </c>
      <c r="AE27" s="428">
        <f t="shared" si="1"/>
        <v>0</v>
      </c>
    </row>
    <row r="28" spans="1:31" x14ac:dyDescent="0.25">
      <c r="A28" s="230">
        <v>19</v>
      </c>
      <c r="B28" s="16" t="s">
        <v>91</v>
      </c>
      <c r="C28" s="17" t="s">
        <v>12</v>
      </c>
      <c r="D28" s="52">
        <f>'Вт День 2 Нед 1'!AG28</f>
        <v>0</v>
      </c>
      <c r="E28" s="432"/>
      <c r="F28" s="489"/>
      <c r="G28" s="38"/>
      <c r="H28" s="489"/>
      <c r="I28" s="35"/>
      <c r="J28" s="38"/>
      <c r="K28" s="38"/>
      <c r="L28" s="490">
        <f t="shared" si="2"/>
        <v>0</v>
      </c>
      <c r="M28" s="489"/>
      <c r="N28" s="38"/>
      <c r="O28" s="489"/>
      <c r="P28" s="35"/>
      <c r="Q28" s="38"/>
      <c r="R28" s="490">
        <f t="shared" si="3"/>
        <v>0</v>
      </c>
      <c r="S28" s="38"/>
      <c r="T28" s="38"/>
      <c r="U28" s="203">
        <f t="shared" si="4"/>
        <v>0</v>
      </c>
      <c r="V28" s="38"/>
      <c r="W28" s="38"/>
      <c r="X28" s="38"/>
      <c r="Y28" s="362">
        <f t="shared" si="5"/>
        <v>0</v>
      </c>
      <c r="Z28" s="162"/>
      <c r="AA28" s="162"/>
      <c r="AB28" s="38"/>
      <c r="AC28" s="170">
        <f t="shared" si="6"/>
        <v>0</v>
      </c>
      <c r="AD28" s="173">
        <f t="shared" si="0"/>
        <v>0</v>
      </c>
      <c r="AE28" s="428">
        <f t="shared" si="1"/>
        <v>0</v>
      </c>
    </row>
    <row r="29" spans="1:31" x14ac:dyDescent="0.25">
      <c r="A29" s="230">
        <v>20</v>
      </c>
      <c r="B29" s="16" t="s">
        <v>92</v>
      </c>
      <c r="C29" s="17" t="s">
        <v>12</v>
      </c>
      <c r="D29" s="52">
        <f>'Вт День 2 Нед 1'!AG29</f>
        <v>0</v>
      </c>
      <c r="E29" s="432"/>
      <c r="F29" s="489"/>
      <c r="G29" s="38"/>
      <c r="H29" s="489"/>
      <c r="I29" s="35"/>
      <c r="J29" s="38"/>
      <c r="K29" s="38"/>
      <c r="L29" s="490">
        <f t="shared" si="2"/>
        <v>0</v>
      </c>
      <c r="M29" s="489"/>
      <c r="N29" s="38"/>
      <c r="O29" s="489"/>
      <c r="P29" s="35"/>
      <c r="Q29" s="38"/>
      <c r="R29" s="490">
        <f t="shared" si="3"/>
        <v>0</v>
      </c>
      <c r="S29" s="38"/>
      <c r="T29" s="38"/>
      <c r="U29" s="203">
        <f t="shared" si="4"/>
        <v>0</v>
      </c>
      <c r="V29" s="38"/>
      <c r="W29" s="38"/>
      <c r="X29" s="38"/>
      <c r="Y29" s="362">
        <f t="shared" si="5"/>
        <v>0</v>
      </c>
      <c r="Z29" s="162"/>
      <c r="AA29" s="162"/>
      <c r="AB29" s="38"/>
      <c r="AC29" s="170">
        <f t="shared" si="6"/>
        <v>0</v>
      </c>
      <c r="AD29" s="173">
        <f t="shared" si="0"/>
        <v>0</v>
      </c>
      <c r="AE29" s="428">
        <f t="shared" si="1"/>
        <v>0</v>
      </c>
    </row>
    <row r="30" spans="1:31" x14ac:dyDescent="0.25">
      <c r="A30" s="230">
        <v>21</v>
      </c>
      <c r="B30" s="16" t="s">
        <v>207</v>
      </c>
      <c r="C30" s="17" t="s">
        <v>12</v>
      </c>
      <c r="D30" s="52">
        <f>'Вт День 2 Нед 1'!AG30</f>
        <v>0</v>
      </c>
      <c r="E30" s="432"/>
      <c r="F30" s="489"/>
      <c r="G30" s="38"/>
      <c r="H30" s="489"/>
      <c r="I30" s="35"/>
      <c r="J30" s="38"/>
      <c r="K30" s="38"/>
      <c r="L30" s="490">
        <f t="shared" si="2"/>
        <v>0</v>
      </c>
      <c r="M30" s="489"/>
      <c r="N30" s="38"/>
      <c r="O30" s="489"/>
      <c r="P30" s="35"/>
      <c r="Q30" s="38"/>
      <c r="R30" s="490">
        <f t="shared" si="3"/>
        <v>0</v>
      </c>
      <c r="S30" s="38"/>
      <c r="T30" s="38"/>
      <c r="U30" s="203">
        <f t="shared" si="4"/>
        <v>0</v>
      </c>
      <c r="V30" s="38"/>
      <c r="W30" s="38"/>
      <c r="X30" s="38"/>
      <c r="Y30" s="362">
        <f t="shared" si="5"/>
        <v>0</v>
      </c>
      <c r="Z30" s="162"/>
      <c r="AA30" s="162"/>
      <c r="AB30" s="38"/>
      <c r="AC30" s="170">
        <f t="shared" si="6"/>
        <v>0</v>
      </c>
      <c r="AD30" s="173">
        <f t="shared" si="0"/>
        <v>0</v>
      </c>
      <c r="AE30" s="428">
        <f t="shared" si="1"/>
        <v>0</v>
      </c>
    </row>
    <row r="31" spans="1:31" x14ac:dyDescent="0.25">
      <c r="A31" s="230">
        <v>22</v>
      </c>
      <c r="B31" s="19" t="s">
        <v>18</v>
      </c>
      <c r="C31" s="20" t="s">
        <v>12</v>
      </c>
      <c r="D31" s="52">
        <f>'Вт День 2 Нед 1'!AG31</f>
        <v>-2.9409999999999999E-2</v>
      </c>
      <c r="E31" s="432"/>
      <c r="F31" s="405">
        <v>8.1199999999999994E-2</v>
      </c>
      <c r="G31" s="38"/>
      <c r="H31" s="489"/>
      <c r="I31" s="35"/>
      <c r="J31" s="38"/>
      <c r="K31" s="38"/>
      <c r="L31" s="490">
        <f t="shared" si="2"/>
        <v>8.1199999999999994E-2</v>
      </c>
      <c r="M31" s="405">
        <v>8.1199999999999994E-2</v>
      </c>
      <c r="N31" s="38"/>
      <c r="O31" s="489"/>
      <c r="P31" s="35"/>
      <c r="Q31" s="38"/>
      <c r="R31" s="490">
        <f t="shared" si="3"/>
        <v>8.1199999999999994E-2</v>
      </c>
      <c r="S31" s="38"/>
      <c r="T31" s="38"/>
      <c r="U31" s="203">
        <f t="shared" si="4"/>
        <v>0</v>
      </c>
      <c r="V31" s="38"/>
      <c r="W31" s="38"/>
      <c r="X31" s="38"/>
      <c r="Y31" s="362">
        <f t="shared" si="5"/>
        <v>0</v>
      </c>
      <c r="Z31" s="162"/>
      <c r="AA31" s="162"/>
      <c r="AB31" s="38"/>
      <c r="AC31" s="170">
        <f t="shared" si="6"/>
        <v>0</v>
      </c>
      <c r="AD31" s="173">
        <f t="shared" si="0"/>
        <v>0.16239999999999999</v>
      </c>
      <c r="AE31" s="428">
        <f t="shared" si="1"/>
        <v>-0.19180999999999998</v>
      </c>
    </row>
    <row r="32" spans="1:31" x14ac:dyDescent="0.25">
      <c r="A32" s="230">
        <v>23</v>
      </c>
      <c r="B32" s="16" t="s">
        <v>165</v>
      </c>
      <c r="C32" s="17" t="s">
        <v>12</v>
      </c>
      <c r="D32" s="52">
        <f>'Вт День 2 Нед 1'!AG32</f>
        <v>0</v>
      </c>
      <c r="E32" s="432"/>
      <c r="F32" s="489"/>
      <c r="G32" s="38"/>
      <c r="H32" s="489"/>
      <c r="I32" s="35"/>
      <c r="J32" s="38"/>
      <c r="K32" s="38"/>
      <c r="L32" s="490">
        <f t="shared" si="2"/>
        <v>0</v>
      </c>
      <c r="M32" s="489"/>
      <c r="N32" s="38"/>
      <c r="O32" s="489"/>
      <c r="P32" s="35"/>
      <c r="Q32" s="38"/>
      <c r="R32" s="490">
        <f t="shared" si="3"/>
        <v>0</v>
      </c>
      <c r="S32" s="38"/>
      <c r="T32" s="38"/>
      <c r="U32" s="203">
        <f t="shared" si="4"/>
        <v>0</v>
      </c>
      <c r="V32" s="38"/>
      <c r="W32" s="38"/>
      <c r="X32" s="38"/>
      <c r="Y32" s="362">
        <f t="shared" si="5"/>
        <v>0</v>
      </c>
      <c r="Z32" s="162"/>
      <c r="AA32" s="162"/>
      <c r="AB32" s="38"/>
      <c r="AC32" s="170">
        <f t="shared" si="6"/>
        <v>0</v>
      </c>
      <c r="AD32" s="173">
        <f t="shared" si="0"/>
        <v>0</v>
      </c>
      <c r="AE32" s="428">
        <f t="shared" si="1"/>
        <v>0</v>
      </c>
    </row>
    <row r="33" spans="1:31" x14ac:dyDescent="0.25">
      <c r="A33" s="230">
        <v>24</v>
      </c>
      <c r="B33" s="23" t="s">
        <v>106</v>
      </c>
      <c r="C33" s="17" t="s">
        <v>12</v>
      </c>
      <c r="D33" s="52">
        <f>'Вт День 2 Нед 1'!AG33</f>
        <v>0</v>
      </c>
      <c r="E33" s="432"/>
      <c r="F33" s="489"/>
      <c r="G33" s="38"/>
      <c r="H33" s="489"/>
      <c r="I33" s="35"/>
      <c r="J33" s="38"/>
      <c r="K33" s="38"/>
      <c r="L33" s="490">
        <f t="shared" si="2"/>
        <v>0</v>
      </c>
      <c r="M33" s="489"/>
      <c r="N33" s="38"/>
      <c r="O33" s="489"/>
      <c r="P33" s="35"/>
      <c r="Q33" s="38"/>
      <c r="R33" s="490">
        <f t="shared" si="3"/>
        <v>0</v>
      </c>
      <c r="S33" s="38"/>
      <c r="T33" s="38"/>
      <c r="U33" s="203">
        <f t="shared" si="4"/>
        <v>0</v>
      </c>
      <c r="V33" s="38"/>
      <c r="W33" s="38"/>
      <c r="X33" s="38"/>
      <c r="Y33" s="362">
        <f t="shared" si="5"/>
        <v>0</v>
      </c>
      <c r="Z33" s="162"/>
      <c r="AA33" s="162"/>
      <c r="AB33" s="38"/>
      <c r="AC33" s="170">
        <f t="shared" si="6"/>
        <v>0</v>
      </c>
      <c r="AD33" s="173">
        <f t="shared" si="0"/>
        <v>0</v>
      </c>
      <c r="AE33" s="428">
        <f t="shared" si="1"/>
        <v>0</v>
      </c>
    </row>
    <row r="34" spans="1:31" x14ac:dyDescent="0.25">
      <c r="A34" s="230">
        <v>25</v>
      </c>
      <c r="B34" s="22" t="s">
        <v>168</v>
      </c>
      <c r="C34" s="17" t="s">
        <v>12</v>
      </c>
      <c r="D34" s="52">
        <f>'Вт День 2 Нед 1'!AG34</f>
        <v>0</v>
      </c>
      <c r="E34" s="432"/>
      <c r="F34" s="489"/>
      <c r="G34" s="38"/>
      <c r="H34" s="489"/>
      <c r="I34" s="35"/>
      <c r="J34" s="38"/>
      <c r="K34" s="38"/>
      <c r="L34" s="490">
        <f t="shared" si="2"/>
        <v>0</v>
      </c>
      <c r="M34" s="489"/>
      <c r="N34" s="38"/>
      <c r="O34" s="489"/>
      <c r="P34" s="35"/>
      <c r="Q34" s="38"/>
      <c r="R34" s="490">
        <f t="shared" si="3"/>
        <v>0</v>
      </c>
      <c r="S34" s="38"/>
      <c r="T34" s="38"/>
      <c r="U34" s="203">
        <f t="shared" si="4"/>
        <v>0</v>
      </c>
      <c r="V34" s="38"/>
      <c r="W34" s="38"/>
      <c r="X34" s="38"/>
      <c r="Y34" s="362">
        <f t="shared" si="5"/>
        <v>0</v>
      </c>
      <c r="Z34" s="162"/>
      <c r="AA34" s="162"/>
      <c r="AB34" s="38"/>
      <c r="AC34" s="170">
        <f t="shared" si="6"/>
        <v>0</v>
      </c>
      <c r="AD34" s="173">
        <f t="shared" si="0"/>
        <v>0</v>
      </c>
      <c r="AE34" s="428">
        <f t="shared" si="1"/>
        <v>0</v>
      </c>
    </row>
    <row r="35" spans="1:31" x14ac:dyDescent="0.25">
      <c r="A35" s="230">
        <v>26</v>
      </c>
      <c r="B35" s="22" t="s">
        <v>114</v>
      </c>
      <c r="C35" s="17" t="s">
        <v>12</v>
      </c>
      <c r="D35" s="52">
        <f>'Вт День 2 Нед 1'!AG35</f>
        <v>0</v>
      </c>
      <c r="E35" s="432"/>
      <c r="F35" s="489"/>
      <c r="G35" s="38"/>
      <c r="H35" s="489"/>
      <c r="I35" s="35"/>
      <c r="J35" s="38"/>
      <c r="K35" s="38"/>
      <c r="L35" s="490">
        <f t="shared" si="2"/>
        <v>0</v>
      </c>
      <c r="M35" s="489"/>
      <c r="N35" s="38"/>
      <c r="O35" s="489"/>
      <c r="P35" s="35"/>
      <c r="Q35" s="38"/>
      <c r="R35" s="490">
        <f t="shared" si="3"/>
        <v>0</v>
      </c>
      <c r="S35" s="38"/>
      <c r="T35" s="38"/>
      <c r="U35" s="203">
        <f t="shared" si="4"/>
        <v>0</v>
      </c>
      <c r="V35" s="38"/>
      <c r="W35" s="38"/>
      <c r="X35" s="38"/>
      <c r="Y35" s="362">
        <f t="shared" si="5"/>
        <v>0</v>
      </c>
      <c r="Z35" s="162"/>
      <c r="AA35" s="162"/>
      <c r="AB35" s="38"/>
      <c r="AC35" s="170">
        <f t="shared" si="6"/>
        <v>0</v>
      </c>
      <c r="AD35" s="173">
        <f t="shared" si="0"/>
        <v>0</v>
      </c>
      <c r="AE35" s="428">
        <f t="shared" si="1"/>
        <v>0</v>
      </c>
    </row>
    <row r="36" spans="1:31" x14ac:dyDescent="0.25">
      <c r="A36" s="231"/>
      <c r="B36" s="64" t="s">
        <v>20</v>
      </c>
      <c r="C36" s="52"/>
      <c r="D36" s="52">
        <f>'Вт День 2 Нед 1'!AG36</f>
        <v>0</v>
      </c>
      <c r="E36" s="52"/>
      <c r="F36" s="489"/>
      <c r="G36" s="38"/>
      <c r="H36" s="489"/>
      <c r="I36" s="35"/>
      <c r="J36" s="38"/>
      <c r="K36" s="38"/>
      <c r="L36" s="490">
        <f t="shared" si="2"/>
        <v>0</v>
      </c>
      <c r="M36" s="489"/>
      <c r="N36" s="38"/>
      <c r="O36" s="489"/>
      <c r="P36" s="35"/>
      <c r="Q36" s="38"/>
      <c r="R36" s="490">
        <f t="shared" si="3"/>
        <v>0</v>
      </c>
      <c r="S36" s="38"/>
      <c r="T36" s="38"/>
      <c r="U36" s="203">
        <f t="shared" si="4"/>
        <v>0</v>
      </c>
      <c r="V36" s="38"/>
      <c r="W36" s="38"/>
      <c r="X36" s="38"/>
      <c r="Y36" s="362">
        <f t="shared" si="5"/>
        <v>0</v>
      </c>
      <c r="Z36" s="162"/>
      <c r="AA36" s="162"/>
      <c r="AB36" s="38"/>
      <c r="AC36" s="170">
        <f t="shared" si="6"/>
        <v>0</v>
      </c>
      <c r="AD36" s="173">
        <f t="shared" si="0"/>
        <v>0</v>
      </c>
      <c r="AE36" s="428">
        <f t="shared" si="1"/>
        <v>0</v>
      </c>
    </row>
    <row r="37" spans="1:31" x14ac:dyDescent="0.25">
      <c r="A37" s="230">
        <v>27</v>
      </c>
      <c r="B37" s="19" t="s">
        <v>21</v>
      </c>
      <c r="C37" s="20" t="s">
        <v>12</v>
      </c>
      <c r="D37" s="52">
        <f>'Вт День 2 Нед 1'!AG37</f>
        <v>0</v>
      </c>
      <c r="E37" s="432"/>
      <c r="F37" s="489"/>
      <c r="G37" s="38"/>
      <c r="H37" s="489"/>
      <c r="I37" s="35"/>
      <c r="J37" s="38"/>
      <c r="K37" s="38"/>
      <c r="L37" s="490">
        <f t="shared" si="2"/>
        <v>0</v>
      </c>
      <c r="M37" s="489"/>
      <c r="N37" s="38"/>
      <c r="O37" s="489"/>
      <c r="P37" s="35"/>
      <c r="Q37" s="38"/>
      <c r="R37" s="490">
        <f t="shared" si="3"/>
        <v>0</v>
      </c>
      <c r="S37" s="38"/>
      <c r="T37" s="38"/>
      <c r="U37" s="203">
        <f t="shared" si="4"/>
        <v>0</v>
      </c>
      <c r="V37" s="38"/>
      <c r="W37" s="38"/>
      <c r="X37" s="38"/>
      <c r="Y37" s="362">
        <f t="shared" si="5"/>
        <v>0</v>
      </c>
      <c r="Z37" s="162"/>
      <c r="AA37" s="162"/>
      <c r="AB37" s="38"/>
      <c r="AC37" s="170">
        <f t="shared" si="6"/>
        <v>0</v>
      </c>
      <c r="AD37" s="173">
        <f t="shared" si="0"/>
        <v>0</v>
      </c>
      <c r="AE37" s="428">
        <f t="shared" si="1"/>
        <v>0</v>
      </c>
    </row>
    <row r="38" spans="1:31" x14ac:dyDescent="0.25">
      <c r="A38" s="230">
        <v>28</v>
      </c>
      <c r="B38" s="19" t="s">
        <v>22</v>
      </c>
      <c r="C38" s="20" t="s">
        <v>12</v>
      </c>
      <c r="D38" s="52">
        <f>'Вт День 2 Нед 1'!AG38</f>
        <v>0</v>
      </c>
      <c r="E38" s="432"/>
      <c r="F38" s="489"/>
      <c r="G38" s="38"/>
      <c r="H38" s="489"/>
      <c r="I38" s="35"/>
      <c r="J38" s="38"/>
      <c r="K38" s="38"/>
      <c r="L38" s="490">
        <f t="shared" si="2"/>
        <v>0</v>
      </c>
      <c r="M38" s="489"/>
      <c r="N38" s="38"/>
      <c r="O38" s="489"/>
      <c r="P38" s="35"/>
      <c r="Q38" s="38"/>
      <c r="R38" s="490">
        <f t="shared" si="3"/>
        <v>0</v>
      </c>
      <c r="S38" s="38"/>
      <c r="T38" s="38"/>
      <c r="U38" s="203">
        <f t="shared" si="4"/>
        <v>0</v>
      </c>
      <c r="V38" s="38"/>
      <c r="W38" s="38"/>
      <c r="X38" s="38"/>
      <c r="Y38" s="362">
        <f t="shared" si="5"/>
        <v>0</v>
      </c>
      <c r="Z38" s="162"/>
      <c r="AA38" s="162"/>
      <c r="AB38" s="38"/>
      <c r="AC38" s="170">
        <f t="shared" si="6"/>
        <v>0</v>
      </c>
      <c r="AD38" s="173">
        <f t="shared" si="0"/>
        <v>0</v>
      </c>
      <c r="AE38" s="428">
        <f t="shared" si="1"/>
        <v>0</v>
      </c>
    </row>
    <row r="39" spans="1:31" x14ac:dyDescent="0.25">
      <c r="A39" s="230">
        <v>29</v>
      </c>
      <c r="B39" s="31" t="s">
        <v>209</v>
      </c>
      <c r="C39" s="20" t="s">
        <v>12</v>
      </c>
      <c r="D39" s="52">
        <f>'Вт День 2 Нед 1'!AG39</f>
        <v>0</v>
      </c>
      <c r="E39" s="432"/>
      <c r="F39" s="489"/>
      <c r="G39" s="38"/>
      <c r="H39" s="489"/>
      <c r="I39" s="35"/>
      <c r="J39" s="38"/>
      <c r="K39" s="38"/>
      <c r="L39" s="490">
        <f t="shared" si="2"/>
        <v>0</v>
      </c>
      <c r="M39" s="489"/>
      <c r="N39" s="38"/>
      <c r="O39" s="489"/>
      <c r="P39" s="35"/>
      <c r="Q39" s="38"/>
      <c r="R39" s="490">
        <f t="shared" si="3"/>
        <v>0</v>
      </c>
      <c r="S39" s="38"/>
      <c r="T39" s="38"/>
      <c r="U39" s="203">
        <f t="shared" si="4"/>
        <v>0</v>
      </c>
      <c r="V39" s="38"/>
      <c r="W39" s="38"/>
      <c r="X39" s="38"/>
      <c r="Y39" s="362">
        <f t="shared" si="5"/>
        <v>0</v>
      </c>
      <c r="Z39" s="162"/>
      <c r="AA39" s="162"/>
      <c r="AB39" s="38"/>
      <c r="AC39" s="170">
        <f t="shared" si="6"/>
        <v>0</v>
      </c>
      <c r="AD39" s="173">
        <f t="shared" ref="AD39:AD70" si="7">L39+R39+U39+AC39</f>
        <v>0</v>
      </c>
      <c r="AE39" s="428">
        <f t="shared" ref="AE39:AE70" si="8">(D39+E39)-AD39</f>
        <v>0</v>
      </c>
    </row>
    <row r="40" spans="1:31" x14ac:dyDescent="0.25">
      <c r="A40" s="231"/>
      <c r="B40" s="64" t="s">
        <v>23</v>
      </c>
      <c r="C40" s="52"/>
      <c r="D40" s="52">
        <f>'Вт День 2 Нед 1'!AG40</f>
        <v>0</v>
      </c>
      <c r="E40" s="52"/>
      <c r="F40" s="495"/>
      <c r="G40" s="147"/>
      <c r="H40" s="495"/>
      <c r="I40" s="33"/>
      <c r="J40" s="147"/>
      <c r="K40" s="147"/>
      <c r="L40" s="490">
        <f t="shared" si="2"/>
        <v>0</v>
      </c>
      <c r="M40" s="495"/>
      <c r="N40" s="147"/>
      <c r="O40" s="495"/>
      <c r="P40" s="33"/>
      <c r="Q40" s="147"/>
      <c r="R40" s="490">
        <f t="shared" si="3"/>
        <v>0</v>
      </c>
      <c r="S40" s="147"/>
      <c r="T40" s="147"/>
      <c r="U40" s="203">
        <f t="shared" si="4"/>
        <v>0</v>
      </c>
      <c r="V40" s="147"/>
      <c r="W40" s="147"/>
      <c r="X40" s="147"/>
      <c r="Y40" s="362">
        <f t="shared" si="5"/>
        <v>0</v>
      </c>
      <c r="Z40" s="185"/>
      <c r="AA40" s="185"/>
      <c r="AB40" s="147"/>
      <c r="AC40" s="170">
        <f t="shared" si="6"/>
        <v>0</v>
      </c>
      <c r="AD40" s="173">
        <f t="shared" si="7"/>
        <v>0</v>
      </c>
      <c r="AE40" s="428">
        <f t="shared" si="8"/>
        <v>0</v>
      </c>
    </row>
    <row r="41" spans="1:31" x14ac:dyDescent="0.25">
      <c r="A41" s="230">
        <v>30</v>
      </c>
      <c r="B41" s="16" t="s">
        <v>24</v>
      </c>
      <c r="C41" s="17" t="s">
        <v>12</v>
      </c>
      <c r="D41" s="52">
        <f>'Вт День 2 Нед 1'!AG41</f>
        <v>0</v>
      </c>
      <c r="E41" s="432"/>
      <c r="F41" s="489"/>
      <c r="G41" s="38"/>
      <c r="H41" s="489"/>
      <c r="I41" s="35"/>
      <c r="J41" s="38"/>
      <c r="K41" s="38"/>
      <c r="L41" s="490">
        <f t="shared" si="2"/>
        <v>0</v>
      </c>
      <c r="M41" s="489"/>
      <c r="N41" s="38"/>
      <c r="O41" s="489"/>
      <c r="P41" s="35"/>
      <c r="Q41" s="38"/>
      <c r="R41" s="490">
        <f t="shared" si="3"/>
        <v>0</v>
      </c>
      <c r="S41" s="38"/>
      <c r="T41" s="38"/>
      <c r="U41" s="203">
        <f t="shared" si="4"/>
        <v>0</v>
      </c>
      <c r="V41" s="38"/>
      <c r="W41" s="38"/>
      <c r="X41" s="38"/>
      <c r="Y41" s="362">
        <f t="shared" si="5"/>
        <v>0</v>
      </c>
      <c r="Z41" s="162"/>
      <c r="AA41" s="162"/>
      <c r="AB41" s="38"/>
      <c r="AC41" s="170">
        <f t="shared" si="6"/>
        <v>0</v>
      </c>
      <c r="AD41" s="173">
        <f t="shared" si="7"/>
        <v>0</v>
      </c>
      <c r="AE41" s="428">
        <f t="shared" si="8"/>
        <v>0</v>
      </c>
    </row>
    <row r="42" spans="1:31" x14ac:dyDescent="0.25">
      <c r="A42" s="230">
        <v>31</v>
      </c>
      <c r="B42" s="19" t="s">
        <v>25</v>
      </c>
      <c r="C42" s="20" t="s">
        <v>12</v>
      </c>
      <c r="D42" s="52">
        <f>'Вт День 2 Нед 1'!AG42</f>
        <v>0</v>
      </c>
      <c r="E42" s="432"/>
      <c r="F42" s="489"/>
      <c r="G42" s="38"/>
      <c r="H42" s="489"/>
      <c r="I42" s="35"/>
      <c r="J42" s="38"/>
      <c r="K42" s="38"/>
      <c r="L42" s="490">
        <f t="shared" si="2"/>
        <v>0</v>
      </c>
      <c r="M42" s="489"/>
      <c r="N42" s="38"/>
      <c r="O42" s="489"/>
      <c r="P42" s="35"/>
      <c r="Q42" s="38"/>
      <c r="R42" s="490">
        <f t="shared" si="3"/>
        <v>0</v>
      </c>
      <c r="S42" s="38"/>
      <c r="T42" s="38"/>
      <c r="U42" s="203">
        <f t="shared" si="4"/>
        <v>0</v>
      </c>
      <c r="V42" s="38"/>
      <c r="W42" s="38"/>
      <c r="X42" s="38"/>
      <c r="Y42" s="362">
        <f t="shared" si="5"/>
        <v>0</v>
      </c>
      <c r="Z42" s="162"/>
      <c r="AA42" s="162"/>
      <c r="AB42" s="38"/>
      <c r="AC42" s="170">
        <f t="shared" si="6"/>
        <v>0</v>
      </c>
      <c r="AD42" s="173">
        <f t="shared" si="7"/>
        <v>0</v>
      </c>
      <c r="AE42" s="428">
        <f t="shared" si="8"/>
        <v>0</v>
      </c>
    </row>
    <row r="43" spans="1:31" x14ac:dyDescent="0.25">
      <c r="A43" s="230">
        <v>32</v>
      </c>
      <c r="B43" s="19" t="s">
        <v>26</v>
      </c>
      <c r="C43" s="20" t="s">
        <v>12</v>
      </c>
      <c r="D43" s="52">
        <f>'Вт День 2 Нед 1'!AG43</f>
        <v>0</v>
      </c>
      <c r="E43" s="432"/>
      <c r="F43" s="489"/>
      <c r="G43" s="38"/>
      <c r="H43" s="489"/>
      <c r="I43" s="35"/>
      <c r="J43" s="38"/>
      <c r="K43" s="38"/>
      <c r="L43" s="490">
        <f t="shared" si="2"/>
        <v>0</v>
      </c>
      <c r="M43" s="489"/>
      <c r="N43" s="38"/>
      <c r="O43" s="489"/>
      <c r="P43" s="35"/>
      <c r="Q43" s="38"/>
      <c r="R43" s="490">
        <f t="shared" si="3"/>
        <v>0</v>
      </c>
      <c r="S43" s="38"/>
      <c r="T43" s="38"/>
      <c r="U43" s="203">
        <f t="shared" si="4"/>
        <v>0</v>
      </c>
      <c r="V43" s="38"/>
      <c r="W43" s="38"/>
      <c r="X43" s="38"/>
      <c r="Y43" s="362">
        <f t="shared" si="5"/>
        <v>0</v>
      </c>
      <c r="Z43" s="162"/>
      <c r="AA43" s="162"/>
      <c r="AB43" s="38"/>
      <c r="AC43" s="170">
        <f t="shared" si="6"/>
        <v>0</v>
      </c>
      <c r="AD43" s="173">
        <f t="shared" si="7"/>
        <v>0</v>
      </c>
      <c r="AE43" s="428">
        <f t="shared" si="8"/>
        <v>0</v>
      </c>
    </row>
    <row r="44" spans="1:31" x14ac:dyDescent="0.25">
      <c r="A44" s="230">
        <v>33</v>
      </c>
      <c r="B44" s="19" t="s">
        <v>27</v>
      </c>
      <c r="C44" s="20" t="s">
        <v>12</v>
      </c>
      <c r="D44" s="52">
        <f>'Вт День 2 Нед 1'!AG44</f>
        <v>0</v>
      </c>
      <c r="E44" s="432"/>
      <c r="F44" s="489"/>
      <c r="G44" s="38"/>
      <c r="H44" s="489"/>
      <c r="I44" s="35"/>
      <c r="J44" s="38"/>
      <c r="K44" s="38"/>
      <c r="L44" s="490">
        <f t="shared" si="2"/>
        <v>0</v>
      </c>
      <c r="M44" s="489"/>
      <c r="N44" s="38"/>
      <c r="O44" s="489"/>
      <c r="P44" s="35"/>
      <c r="Q44" s="38"/>
      <c r="R44" s="490">
        <f t="shared" si="3"/>
        <v>0</v>
      </c>
      <c r="S44" s="38"/>
      <c r="T44" s="38"/>
      <c r="U44" s="203">
        <f t="shared" si="4"/>
        <v>0</v>
      </c>
      <c r="V44" s="38"/>
      <c r="W44" s="38"/>
      <c r="X44" s="38"/>
      <c r="Y44" s="362">
        <f t="shared" si="5"/>
        <v>0</v>
      </c>
      <c r="Z44" s="162"/>
      <c r="AA44" s="162"/>
      <c r="AB44" s="38"/>
      <c r="AC44" s="170">
        <f t="shared" si="6"/>
        <v>0</v>
      </c>
      <c r="AD44" s="173">
        <f t="shared" si="7"/>
        <v>0</v>
      </c>
      <c r="AE44" s="428">
        <f t="shared" si="8"/>
        <v>0</v>
      </c>
    </row>
    <row r="45" spans="1:31" x14ac:dyDescent="0.25">
      <c r="A45" s="230">
        <v>34</v>
      </c>
      <c r="B45" s="16" t="s">
        <v>28</v>
      </c>
      <c r="C45" s="17" t="s">
        <v>12</v>
      </c>
      <c r="D45" s="52">
        <f>'Вт День 2 Нед 1'!AG45</f>
        <v>0</v>
      </c>
      <c r="E45" s="432"/>
      <c r="F45" s="489"/>
      <c r="G45" s="38"/>
      <c r="H45" s="489"/>
      <c r="I45" s="35"/>
      <c r="J45" s="38"/>
      <c r="K45" s="38"/>
      <c r="L45" s="490">
        <f t="shared" si="2"/>
        <v>0</v>
      </c>
      <c r="M45" s="489"/>
      <c r="N45" s="38"/>
      <c r="O45" s="489"/>
      <c r="P45" s="35"/>
      <c r="Q45" s="38"/>
      <c r="R45" s="490">
        <f t="shared" si="3"/>
        <v>0</v>
      </c>
      <c r="S45" s="38"/>
      <c r="T45" s="38"/>
      <c r="U45" s="203">
        <f t="shared" si="4"/>
        <v>0</v>
      </c>
      <c r="V45" s="38"/>
      <c r="W45" s="38"/>
      <c r="X45" s="38"/>
      <c r="Y45" s="362">
        <f t="shared" si="5"/>
        <v>0</v>
      </c>
      <c r="Z45" s="162"/>
      <c r="AA45" s="162"/>
      <c r="AB45" s="38"/>
      <c r="AC45" s="170">
        <f t="shared" si="6"/>
        <v>0</v>
      </c>
      <c r="AD45" s="173">
        <f t="shared" si="7"/>
        <v>0</v>
      </c>
      <c r="AE45" s="428">
        <f t="shared" si="8"/>
        <v>0</v>
      </c>
    </row>
    <row r="46" spans="1:31" x14ac:dyDescent="0.25">
      <c r="A46" s="230">
        <v>35</v>
      </c>
      <c r="B46" s="16" t="s">
        <v>29</v>
      </c>
      <c r="C46" s="17" t="s">
        <v>12</v>
      </c>
      <c r="D46" s="52">
        <f>'Вт День 2 Нед 1'!AG46</f>
        <v>-7.0999999999999994E-2</v>
      </c>
      <c r="E46" s="432"/>
      <c r="F46" s="489"/>
      <c r="G46" s="38"/>
      <c r="H46" s="489"/>
      <c r="I46" s="35"/>
      <c r="J46" s="38"/>
      <c r="K46" s="38"/>
      <c r="L46" s="490">
        <f t="shared" si="2"/>
        <v>0</v>
      </c>
      <c r="M46" s="489"/>
      <c r="N46" s="38"/>
      <c r="O46" s="489"/>
      <c r="P46" s="35"/>
      <c r="Q46" s="38"/>
      <c r="R46" s="490">
        <f t="shared" si="3"/>
        <v>0</v>
      </c>
      <c r="S46" s="38"/>
      <c r="T46" s="38"/>
      <c r="U46" s="203">
        <f t="shared" si="4"/>
        <v>0</v>
      </c>
      <c r="V46" s="169">
        <v>6.0999999999999999E-2</v>
      </c>
      <c r="W46" s="38"/>
      <c r="X46" s="38"/>
      <c r="Y46" s="362">
        <f t="shared" si="5"/>
        <v>0</v>
      </c>
      <c r="Z46" s="162"/>
      <c r="AA46" s="162"/>
      <c r="AB46" s="38"/>
      <c r="AC46" s="170">
        <f t="shared" si="6"/>
        <v>0</v>
      </c>
      <c r="AD46" s="173">
        <f t="shared" si="7"/>
        <v>0</v>
      </c>
      <c r="AE46" s="428">
        <f t="shared" si="8"/>
        <v>-7.0999999999999994E-2</v>
      </c>
    </row>
    <row r="47" spans="1:31" x14ac:dyDescent="0.25">
      <c r="A47" s="230">
        <v>36</v>
      </c>
      <c r="B47" s="16" t="s">
        <v>30</v>
      </c>
      <c r="C47" s="17" t="s">
        <v>12</v>
      </c>
      <c r="D47" s="52">
        <f>'Вт День 2 Нед 1'!AG47</f>
        <v>0</v>
      </c>
      <c r="E47" s="432"/>
      <c r="F47" s="489"/>
      <c r="G47" s="38"/>
      <c r="H47" s="489"/>
      <c r="I47" s="35"/>
      <c r="J47" s="38"/>
      <c r="K47" s="38"/>
      <c r="L47" s="490">
        <f t="shared" si="2"/>
        <v>0</v>
      </c>
      <c r="M47" s="489"/>
      <c r="N47" s="38"/>
      <c r="O47" s="489"/>
      <c r="P47" s="35"/>
      <c r="Q47" s="38"/>
      <c r="R47" s="490">
        <f t="shared" si="3"/>
        <v>0</v>
      </c>
      <c r="S47" s="38"/>
      <c r="T47" s="38"/>
      <c r="U47" s="203">
        <f t="shared" si="4"/>
        <v>0</v>
      </c>
      <c r="V47" s="38"/>
      <c r="W47" s="38"/>
      <c r="X47" s="38"/>
      <c r="Y47" s="362">
        <f t="shared" si="5"/>
        <v>0</v>
      </c>
      <c r="Z47" s="162"/>
      <c r="AA47" s="162"/>
      <c r="AB47" s="38"/>
      <c r="AC47" s="170">
        <f t="shared" si="6"/>
        <v>0</v>
      </c>
      <c r="AD47" s="173">
        <f t="shared" si="7"/>
        <v>0</v>
      </c>
      <c r="AE47" s="428">
        <f t="shared" si="8"/>
        <v>0</v>
      </c>
    </row>
    <row r="48" spans="1:31" x14ac:dyDescent="0.25">
      <c r="A48" s="230">
        <v>37</v>
      </c>
      <c r="B48" s="16" t="s">
        <v>31</v>
      </c>
      <c r="C48" s="17" t="s">
        <v>12</v>
      </c>
      <c r="D48" s="52">
        <f>'Вт День 2 Нед 1'!AG48</f>
        <v>-5.0000000000000001E-3</v>
      </c>
      <c r="E48" s="432"/>
      <c r="F48" s="489"/>
      <c r="G48" s="38"/>
      <c r="H48" s="489"/>
      <c r="I48" s="35"/>
      <c r="J48" s="38"/>
      <c r="K48" s="38"/>
      <c r="L48" s="490">
        <f t="shared" si="2"/>
        <v>0</v>
      </c>
      <c r="M48" s="489"/>
      <c r="N48" s="38"/>
      <c r="O48" s="489"/>
      <c r="P48" s="35"/>
      <c r="Q48" s="38"/>
      <c r="R48" s="490">
        <f t="shared" si="3"/>
        <v>0</v>
      </c>
      <c r="S48" s="38"/>
      <c r="T48" s="38"/>
      <c r="U48" s="203">
        <f t="shared" si="4"/>
        <v>0</v>
      </c>
      <c r="V48" s="38"/>
      <c r="W48" s="38"/>
      <c r="X48" s="38"/>
      <c r="Y48" s="362">
        <f t="shared" si="5"/>
        <v>0</v>
      </c>
      <c r="Z48" s="162"/>
      <c r="AA48" s="162"/>
      <c r="AB48" s="38"/>
      <c r="AC48" s="170">
        <f t="shared" si="6"/>
        <v>0</v>
      </c>
      <c r="AD48" s="173">
        <f t="shared" si="7"/>
        <v>0</v>
      </c>
      <c r="AE48" s="428">
        <f t="shared" si="8"/>
        <v>-5.0000000000000001E-3</v>
      </c>
    </row>
    <row r="49" spans="1:31" x14ac:dyDescent="0.25">
      <c r="A49" s="230">
        <v>38</v>
      </c>
      <c r="B49" s="16" t="s">
        <v>32</v>
      </c>
      <c r="C49" s="17" t="s">
        <v>12</v>
      </c>
      <c r="D49" s="52">
        <f>'Вт День 2 Нед 1'!AG49</f>
        <v>0</v>
      </c>
      <c r="E49" s="432"/>
      <c r="F49" s="489"/>
      <c r="G49" s="38"/>
      <c r="H49" s="489"/>
      <c r="I49" s="35"/>
      <c r="J49" s="38"/>
      <c r="K49" s="38"/>
      <c r="L49" s="490">
        <f t="shared" si="2"/>
        <v>0</v>
      </c>
      <c r="M49" s="489"/>
      <c r="N49" s="38"/>
      <c r="O49" s="489"/>
      <c r="P49" s="35"/>
      <c r="Q49" s="38"/>
      <c r="R49" s="490">
        <f t="shared" si="3"/>
        <v>0</v>
      </c>
      <c r="S49" s="38"/>
      <c r="T49" s="38"/>
      <c r="U49" s="203">
        <f t="shared" si="4"/>
        <v>0</v>
      </c>
      <c r="V49" s="38"/>
      <c r="W49" s="38"/>
      <c r="X49" s="38"/>
      <c r="Y49" s="362">
        <f t="shared" si="5"/>
        <v>0</v>
      </c>
      <c r="Z49" s="162"/>
      <c r="AA49" s="162"/>
      <c r="AB49" s="38"/>
      <c r="AC49" s="170">
        <f t="shared" si="6"/>
        <v>0</v>
      </c>
      <c r="AD49" s="173">
        <f t="shared" si="7"/>
        <v>0</v>
      </c>
      <c r="AE49" s="428">
        <f t="shared" si="8"/>
        <v>0</v>
      </c>
    </row>
    <row r="50" spans="1:31" x14ac:dyDescent="0.25">
      <c r="A50" s="230">
        <v>39</v>
      </c>
      <c r="B50" s="16" t="s">
        <v>33</v>
      </c>
      <c r="C50" s="17" t="s">
        <v>12</v>
      </c>
      <c r="D50" s="52">
        <f>'Вт День 2 Нед 1'!AG50</f>
        <v>0</v>
      </c>
      <c r="E50" s="432"/>
      <c r="F50" s="489"/>
      <c r="G50" s="38"/>
      <c r="H50" s="489"/>
      <c r="I50" s="35"/>
      <c r="J50" s="38"/>
      <c r="K50" s="38"/>
      <c r="L50" s="490">
        <f t="shared" si="2"/>
        <v>0</v>
      </c>
      <c r="M50" s="489"/>
      <c r="N50" s="38"/>
      <c r="O50" s="489"/>
      <c r="P50" s="35"/>
      <c r="Q50" s="38"/>
      <c r="R50" s="490">
        <f t="shared" si="3"/>
        <v>0</v>
      </c>
      <c r="S50" s="38"/>
      <c r="T50" s="38"/>
      <c r="U50" s="203">
        <f t="shared" si="4"/>
        <v>0</v>
      </c>
      <c r="V50" s="38"/>
      <c r="W50" s="38"/>
      <c r="X50" s="38"/>
      <c r="Y50" s="362">
        <f t="shared" si="5"/>
        <v>0</v>
      </c>
      <c r="Z50" s="162"/>
      <c r="AA50" s="162"/>
      <c r="AB50" s="38"/>
      <c r="AC50" s="170">
        <f t="shared" si="6"/>
        <v>0</v>
      </c>
      <c r="AD50" s="173">
        <f t="shared" si="7"/>
        <v>0</v>
      </c>
      <c r="AE50" s="428">
        <f t="shared" si="8"/>
        <v>0</v>
      </c>
    </row>
    <row r="51" spans="1:31" x14ac:dyDescent="0.25">
      <c r="A51" s="230">
        <v>40</v>
      </c>
      <c r="B51" s="16" t="s">
        <v>34</v>
      </c>
      <c r="C51" s="17" t="s">
        <v>12</v>
      </c>
      <c r="D51" s="52">
        <f>'Вт День 2 Нед 1'!AG51</f>
        <v>-2.4500000000000001E-2</v>
      </c>
      <c r="E51" s="432"/>
      <c r="F51" s="489"/>
      <c r="G51" s="38"/>
      <c r="H51" s="489"/>
      <c r="I51" s="35"/>
      <c r="J51" s="38"/>
      <c r="K51" s="38"/>
      <c r="L51" s="490">
        <f t="shared" si="2"/>
        <v>0</v>
      </c>
      <c r="M51" s="489"/>
      <c r="N51" s="38"/>
      <c r="O51" s="489"/>
      <c r="P51" s="35"/>
      <c r="Q51" s="38"/>
      <c r="R51" s="490">
        <f t="shared" si="3"/>
        <v>0</v>
      </c>
      <c r="S51" s="38"/>
      <c r="T51" s="38"/>
      <c r="U51" s="203">
        <f t="shared" si="4"/>
        <v>0</v>
      </c>
      <c r="V51" s="38"/>
      <c r="W51" s="38"/>
      <c r="X51" s="38"/>
      <c r="Y51" s="362">
        <f t="shared" si="5"/>
        <v>0</v>
      </c>
      <c r="Z51" s="162"/>
      <c r="AA51" s="162"/>
      <c r="AB51" s="38"/>
      <c r="AC51" s="170">
        <f t="shared" si="6"/>
        <v>0</v>
      </c>
      <c r="AD51" s="173">
        <f t="shared" si="7"/>
        <v>0</v>
      </c>
      <c r="AE51" s="428">
        <f t="shared" si="8"/>
        <v>-2.4500000000000001E-2</v>
      </c>
    </row>
    <row r="52" spans="1:31" x14ac:dyDescent="0.25">
      <c r="A52" s="230">
        <v>41</v>
      </c>
      <c r="B52" s="19" t="s">
        <v>35</v>
      </c>
      <c r="C52" s="20" t="s">
        <v>12</v>
      </c>
      <c r="D52" s="52">
        <f>'Вт День 2 Нед 1'!AG52</f>
        <v>-0.15500000000000003</v>
      </c>
      <c r="E52" s="432"/>
      <c r="F52" s="489"/>
      <c r="G52" s="38"/>
      <c r="H52" s="489"/>
      <c r="I52" s="35"/>
      <c r="J52" s="38"/>
      <c r="K52" s="38"/>
      <c r="L52" s="490">
        <f t="shared" si="2"/>
        <v>0</v>
      </c>
      <c r="M52" s="489"/>
      <c r="N52" s="38"/>
      <c r="O52" s="489"/>
      <c r="P52" s="35"/>
      <c r="Q52" s="38"/>
      <c r="R52" s="490">
        <f t="shared" si="3"/>
        <v>0</v>
      </c>
      <c r="S52" s="38"/>
      <c r="T52" s="38"/>
      <c r="U52" s="203">
        <f t="shared" si="4"/>
        <v>0</v>
      </c>
      <c r="V52" s="38"/>
      <c r="W52" s="38"/>
      <c r="X52" s="38"/>
      <c r="Y52" s="362">
        <f t="shared" si="5"/>
        <v>0</v>
      </c>
      <c r="Z52" s="162"/>
      <c r="AA52" s="162"/>
      <c r="AB52" s="38"/>
      <c r="AC52" s="170">
        <f t="shared" si="6"/>
        <v>0</v>
      </c>
      <c r="AD52" s="173">
        <f t="shared" si="7"/>
        <v>0</v>
      </c>
      <c r="AE52" s="428">
        <f t="shared" si="8"/>
        <v>-0.15500000000000003</v>
      </c>
    </row>
    <row r="53" spans="1:31" x14ac:dyDescent="0.25">
      <c r="A53" s="230">
        <v>42</v>
      </c>
      <c r="B53" s="22" t="s">
        <v>39</v>
      </c>
      <c r="C53" s="23" t="s">
        <v>12</v>
      </c>
      <c r="D53" s="52">
        <f>'Вт День 2 Нед 1'!AG53</f>
        <v>0</v>
      </c>
      <c r="E53" s="433"/>
      <c r="F53" s="489"/>
      <c r="G53" s="38"/>
      <c r="H53" s="489"/>
      <c r="I53" s="35"/>
      <c r="J53" s="38"/>
      <c r="K53" s="38"/>
      <c r="L53" s="490">
        <f t="shared" si="2"/>
        <v>0</v>
      </c>
      <c r="M53" s="489"/>
      <c r="N53" s="38"/>
      <c r="O53" s="489"/>
      <c r="P53" s="35"/>
      <c r="Q53" s="38"/>
      <c r="R53" s="490">
        <f t="shared" si="3"/>
        <v>0</v>
      </c>
      <c r="S53" s="38"/>
      <c r="T53" s="38"/>
      <c r="U53" s="203">
        <f t="shared" si="4"/>
        <v>0</v>
      </c>
      <c r="V53" s="38"/>
      <c r="W53" s="38"/>
      <c r="X53" s="38"/>
      <c r="Y53" s="362">
        <f t="shared" si="5"/>
        <v>0</v>
      </c>
      <c r="Z53" s="162"/>
      <c r="AA53" s="162"/>
      <c r="AB53" s="38"/>
      <c r="AC53" s="170">
        <f t="shared" si="6"/>
        <v>0</v>
      </c>
      <c r="AD53" s="173">
        <f t="shared" si="7"/>
        <v>0</v>
      </c>
      <c r="AE53" s="428">
        <f t="shared" si="8"/>
        <v>0</v>
      </c>
    </row>
    <row r="54" spans="1:31" x14ac:dyDescent="0.25">
      <c r="A54" s="230">
        <v>43</v>
      </c>
      <c r="B54" s="19" t="s">
        <v>171</v>
      </c>
      <c r="C54" s="20" t="s">
        <v>12</v>
      </c>
      <c r="D54" s="52">
        <f>'Вт День 2 Нед 1'!AG54</f>
        <v>-0.02</v>
      </c>
      <c r="E54" s="432"/>
      <c r="F54" s="489"/>
      <c r="G54" s="38"/>
      <c r="H54" s="489"/>
      <c r="I54" s="35"/>
      <c r="J54" s="38"/>
      <c r="K54" s="38"/>
      <c r="L54" s="490">
        <f t="shared" si="2"/>
        <v>0</v>
      </c>
      <c r="M54" s="489"/>
      <c r="N54" s="38"/>
      <c r="O54" s="489"/>
      <c r="P54" s="35"/>
      <c r="Q54" s="38"/>
      <c r="R54" s="490">
        <f t="shared" si="3"/>
        <v>0</v>
      </c>
      <c r="S54" s="38"/>
      <c r="T54" s="38"/>
      <c r="U54" s="203">
        <f t="shared" si="4"/>
        <v>0</v>
      </c>
      <c r="V54" s="38"/>
      <c r="W54" s="38"/>
      <c r="X54" s="38"/>
      <c r="Y54" s="362">
        <f t="shared" si="5"/>
        <v>0</v>
      </c>
      <c r="Z54" s="162"/>
      <c r="AA54" s="162"/>
      <c r="AB54" s="38"/>
      <c r="AC54" s="170">
        <f t="shared" si="6"/>
        <v>0</v>
      </c>
      <c r="AD54" s="173">
        <f t="shared" si="7"/>
        <v>0</v>
      </c>
      <c r="AE54" s="428">
        <f t="shared" si="8"/>
        <v>-0.02</v>
      </c>
    </row>
    <row r="55" spans="1:31" x14ac:dyDescent="0.25">
      <c r="A55" s="230">
        <v>44</v>
      </c>
      <c r="B55" s="16" t="s">
        <v>36</v>
      </c>
      <c r="C55" s="17" t="s">
        <v>12</v>
      </c>
      <c r="D55" s="52">
        <f>'Вт День 2 Нед 1'!AG55</f>
        <v>-1.4E-2</v>
      </c>
      <c r="E55" s="432"/>
      <c r="F55" s="405">
        <v>5.4999999999999997E-3</v>
      </c>
      <c r="G55" s="38"/>
      <c r="H55" s="405">
        <v>5.0000000000000001E-4</v>
      </c>
      <c r="I55" s="35"/>
      <c r="J55" s="38"/>
      <c r="K55" s="38"/>
      <c r="L55" s="490">
        <f t="shared" si="2"/>
        <v>6.0000000000000001E-3</v>
      </c>
      <c r="M55" s="405">
        <v>5.4999999999999997E-3</v>
      </c>
      <c r="N55" s="38"/>
      <c r="O55" s="405">
        <v>5.0000000000000001E-4</v>
      </c>
      <c r="P55" s="35"/>
      <c r="Q55" s="38"/>
      <c r="R55" s="490">
        <f t="shared" si="3"/>
        <v>6.0000000000000001E-3</v>
      </c>
      <c r="S55" s="38"/>
      <c r="T55" s="38"/>
      <c r="U55" s="203">
        <f t="shared" si="4"/>
        <v>0</v>
      </c>
      <c r="V55" s="38"/>
      <c r="W55" s="38"/>
      <c r="X55" s="38"/>
      <c r="Y55" s="362">
        <f t="shared" si="5"/>
        <v>0</v>
      </c>
      <c r="Z55" s="162"/>
      <c r="AA55" s="162"/>
      <c r="AB55" s="38"/>
      <c r="AC55" s="170">
        <f t="shared" si="6"/>
        <v>0</v>
      </c>
      <c r="AD55" s="173">
        <f t="shared" si="7"/>
        <v>1.2E-2</v>
      </c>
      <c r="AE55" s="428">
        <f t="shared" si="8"/>
        <v>-2.6000000000000002E-2</v>
      </c>
    </row>
    <row r="56" spans="1:31" x14ac:dyDescent="0.25">
      <c r="A56" s="230">
        <v>45</v>
      </c>
      <c r="B56" s="16" t="s">
        <v>37</v>
      </c>
      <c r="C56" s="17" t="s">
        <v>12</v>
      </c>
      <c r="D56" s="52">
        <f>'Вт День 2 Нед 1'!AG56</f>
        <v>-7.7300000000000008E-2</v>
      </c>
      <c r="E56" s="432"/>
      <c r="F56" s="489"/>
      <c r="G56" s="38"/>
      <c r="H56" s="405">
        <v>1.5E-3</v>
      </c>
      <c r="I56" s="404">
        <v>0.01</v>
      </c>
      <c r="J56" s="38"/>
      <c r="K56" s="38"/>
      <c r="L56" s="490">
        <f t="shared" si="2"/>
        <v>1.15E-2</v>
      </c>
      <c r="M56" s="489"/>
      <c r="N56" s="38"/>
      <c r="O56" s="405">
        <v>1.5E-3</v>
      </c>
      <c r="P56" s="404">
        <v>0.01</v>
      </c>
      <c r="Q56" s="38"/>
      <c r="R56" s="490">
        <f t="shared" si="3"/>
        <v>1.15E-2</v>
      </c>
      <c r="S56" s="38"/>
      <c r="T56" s="203">
        <v>0.01</v>
      </c>
      <c r="U56" s="203">
        <f t="shared" si="4"/>
        <v>0.01</v>
      </c>
      <c r="V56" s="38"/>
      <c r="W56" s="169">
        <v>0.01</v>
      </c>
      <c r="X56" s="38"/>
      <c r="Y56" s="362">
        <f t="shared" si="5"/>
        <v>0</v>
      </c>
      <c r="Z56" s="222">
        <v>2.5000000000000001E-3</v>
      </c>
      <c r="AA56" s="222">
        <v>0.01</v>
      </c>
      <c r="AB56" s="38"/>
      <c r="AC56" s="170">
        <f t="shared" si="6"/>
        <v>1.2500000000000001E-2</v>
      </c>
      <c r="AD56" s="173">
        <f t="shared" si="7"/>
        <v>4.5499999999999999E-2</v>
      </c>
      <c r="AE56" s="428">
        <f t="shared" si="8"/>
        <v>-0.12280000000000001</v>
      </c>
    </row>
    <row r="57" spans="1:31" x14ac:dyDescent="0.25">
      <c r="A57" s="230">
        <v>46</v>
      </c>
      <c r="B57" s="16" t="s">
        <v>38</v>
      </c>
      <c r="C57" s="17" t="s">
        <v>12</v>
      </c>
      <c r="D57" s="52">
        <f>'Вт День 2 Нед 1'!AG57</f>
        <v>-5.1999999999999998E-3</v>
      </c>
      <c r="E57" s="432"/>
      <c r="F57" s="405">
        <f>0.0007+0.0004</f>
        <v>1.1000000000000001E-3</v>
      </c>
      <c r="G57" s="404">
        <v>5.0000000000000001E-4</v>
      </c>
      <c r="H57" s="405">
        <v>2.9999999999999997E-4</v>
      </c>
      <c r="I57" s="35"/>
      <c r="J57" s="38"/>
      <c r="K57" s="38"/>
      <c r="L57" s="490">
        <f t="shared" si="2"/>
        <v>1.9E-3</v>
      </c>
      <c r="M57" s="405">
        <f>0.0007+0.0004</f>
        <v>1.1000000000000001E-3</v>
      </c>
      <c r="N57" s="404">
        <v>5.9999999999999995E-4</v>
      </c>
      <c r="O57" s="405">
        <v>2.9999999999999997E-4</v>
      </c>
      <c r="P57" s="35"/>
      <c r="Q57" s="38"/>
      <c r="R57" s="490">
        <f t="shared" si="3"/>
        <v>2E-3</v>
      </c>
      <c r="S57" s="38"/>
      <c r="T57" s="38"/>
      <c r="U57" s="203">
        <f t="shared" si="4"/>
        <v>0</v>
      </c>
      <c r="V57" s="169">
        <v>5.0000000000000001E-4</v>
      </c>
      <c r="W57" s="38"/>
      <c r="X57" s="38"/>
      <c r="Y57" s="362">
        <f t="shared" si="5"/>
        <v>0</v>
      </c>
      <c r="Z57" s="222">
        <v>1.1000000000000001E-3</v>
      </c>
      <c r="AA57" s="162"/>
      <c r="AB57" s="38"/>
      <c r="AC57" s="170">
        <f t="shared" si="6"/>
        <v>1.1000000000000001E-3</v>
      </c>
      <c r="AD57" s="173">
        <f t="shared" si="7"/>
        <v>5.0000000000000001E-3</v>
      </c>
      <c r="AE57" s="428">
        <f t="shared" si="8"/>
        <v>-1.0200000000000001E-2</v>
      </c>
    </row>
    <row r="58" spans="1:31" x14ac:dyDescent="0.25">
      <c r="A58" s="230">
        <v>47</v>
      </c>
      <c r="B58" s="16" t="s">
        <v>14</v>
      </c>
      <c r="C58" s="17" t="s">
        <v>12</v>
      </c>
      <c r="D58" s="52">
        <f>'Вт День 2 Нед 1'!AG58</f>
        <v>0</v>
      </c>
      <c r="E58" s="432"/>
      <c r="F58" s="489"/>
      <c r="G58" s="38"/>
      <c r="H58" s="489"/>
      <c r="I58" s="35"/>
      <c r="J58" s="38"/>
      <c r="K58" s="38"/>
      <c r="L58" s="490">
        <f t="shared" si="2"/>
        <v>0</v>
      </c>
      <c r="M58" s="489"/>
      <c r="N58" s="38"/>
      <c r="O58" s="489"/>
      <c r="P58" s="35"/>
      <c r="Q58" s="38"/>
      <c r="R58" s="490">
        <f t="shared" si="3"/>
        <v>0</v>
      </c>
      <c r="S58" s="38"/>
      <c r="T58" s="38"/>
      <c r="U58" s="203">
        <f t="shared" si="4"/>
        <v>0</v>
      </c>
      <c r="V58" s="38"/>
      <c r="W58" s="38"/>
      <c r="X58" s="38"/>
      <c r="Y58" s="362">
        <f t="shared" si="5"/>
        <v>0</v>
      </c>
      <c r="Z58" s="162"/>
      <c r="AA58" s="162"/>
      <c r="AB58" s="38"/>
      <c r="AC58" s="170">
        <f t="shared" si="6"/>
        <v>0</v>
      </c>
      <c r="AD58" s="173">
        <f t="shared" si="7"/>
        <v>0</v>
      </c>
      <c r="AE58" s="428">
        <f t="shared" si="8"/>
        <v>0</v>
      </c>
    </row>
    <row r="59" spans="1:31" x14ac:dyDescent="0.25">
      <c r="A59" s="230">
        <v>48</v>
      </c>
      <c r="B59" s="22" t="s">
        <v>172</v>
      </c>
      <c r="C59" s="17" t="s">
        <v>12</v>
      </c>
      <c r="D59" s="52">
        <f>'Вт День 2 Нед 1'!AG59</f>
        <v>0</v>
      </c>
      <c r="E59" s="432"/>
      <c r="F59" s="489"/>
      <c r="G59" s="38"/>
      <c r="H59" s="489"/>
      <c r="I59" s="35"/>
      <c r="J59" s="38"/>
      <c r="K59" s="38"/>
      <c r="L59" s="490">
        <f t="shared" si="2"/>
        <v>0</v>
      </c>
      <c r="M59" s="489"/>
      <c r="N59" s="38"/>
      <c r="O59" s="489"/>
      <c r="P59" s="35"/>
      <c r="Q59" s="38"/>
      <c r="R59" s="490">
        <f t="shared" si="3"/>
        <v>0</v>
      </c>
      <c r="S59" s="38"/>
      <c r="T59" s="38"/>
      <c r="U59" s="203">
        <f t="shared" si="4"/>
        <v>0</v>
      </c>
      <c r="V59" s="38"/>
      <c r="W59" s="38"/>
      <c r="X59" s="38"/>
      <c r="Y59" s="362">
        <f t="shared" si="5"/>
        <v>0</v>
      </c>
      <c r="Z59" s="162"/>
      <c r="AA59" s="162"/>
      <c r="AB59" s="38"/>
      <c r="AC59" s="170">
        <f t="shared" si="6"/>
        <v>0</v>
      </c>
      <c r="AD59" s="173">
        <f t="shared" si="7"/>
        <v>0</v>
      </c>
      <c r="AE59" s="428">
        <f t="shared" si="8"/>
        <v>0</v>
      </c>
    </row>
    <row r="60" spans="1:31" x14ac:dyDescent="0.25">
      <c r="A60" s="230">
        <v>49</v>
      </c>
      <c r="B60" s="22" t="s">
        <v>275</v>
      </c>
      <c r="C60" s="17" t="s">
        <v>12</v>
      </c>
      <c r="D60" s="52">
        <f>'Вт День 2 Нед 1'!AG60</f>
        <v>0</v>
      </c>
      <c r="E60" s="432"/>
      <c r="F60" s="489"/>
      <c r="G60" s="38"/>
      <c r="H60" s="489"/>
      <c r="I60" s="35"/>
      <c r="J60" s="38"/>
      <c r="K60" s="38"/>
      <c r="L60" s="490">
        <f t="shared" si="2"/>
        <v>0</v>
      </c>
      <c r="M60" s="489"/>
      <c r="N60" s="38"/>
      <c r="O60" s="489"/>
      <c r="P60" s="35"/>
      <c r="Q60" s="38"/>
      <c r="R60" s="490">
        <f t="shared" si="3"/>
        <v>0</v>
      </c>
      <c r="S60" s="38"/>
      <c r="T60" s="38"/>
      <c r="U60" s="203">
        <f t="shared" si="4"/>
        <v>0</v>
      </c>
      <c r="V60" s="38"/>
      <c r="W60" s="38"/>
      <c r="X60" s="38"/>
      <c r="Y60" s="362">
        <f t="shared" si="5"/>
        <v>0</v>
      </c>
      <c r="Z60" s="162"/>
      <c r="AA60" s="162"/>
      <c r="AB60" s="38"/>
      <c r="AC60" s="170">
        <f t="shared" si="6"/>
        <v>0</v>
      </c>
      <c r="AD60" s="173">
        <f t="shared" si="7"/>
        <v>0</v>
      </c>
      <c r="AE60" s="428">
        <f t="shared" si="8"/>
        <v>0</v>
      </c>
    </row>
    <row r="61" spans="1:31" x14ac:dyDescent="0.25">
      <c r="A61" s="231"/>
      <c r="B61" s="64" t="s">
        <v>51</v>
      </c>
      <c r="C61" s="7"/>
      <c r="D61" s="52">
        <f>'Вт День 2 Нед 1'!AG61</f>
        <v>0</v>
      </c>
      <c r="E61" s="7"/>
      <c r="F61" s="489"/>
      <c r="G61" s="38"/>
      <c r="H61" s="489"/>
      <c r="I61" s="35"/>
      <c r="J61" s="38"/>
      <c r="K61" s="38"/>
      <c r="L61" s="490">
        <f t="shared" si="2"/>
        <v>0</v>
      </c>
      <c r="M61" s="489"/>
      <c r="N61" s="38"/>
      <c r="O61" s="489"/>
      <c r="P61" s="35"/>
      <c r="Q61" s="38"/>
      <c r="R61" s="490">
        <f t="shared" si="3"/>
        <v>0</v>
      </c>
      <c r="S61" s="38"/>
      <c r="T61" s="38"/>
      <c r="U61" s="203">
        <f t="shared" si="4"/>
        <v>0</v>
      </c>
      <c r="V61" s="38"/>
      <c r="W61" s="38"/>
      <c r="X61" s="38"/>
      <c r="Y61" s="362">
        <f t="shared" si="5"/>
        <v>0</v>
      </c>
      <c r="Z61" s="162"/>
      <c r="AA61" s="162"/>
      <c r="AB61" s="38"/>
      <c r="AC61" s="170">
        <f t="shared" si="6"/>
        <v>0</v>
      </c>
      <c r="AD61" s="173">
        <f t="shared" si="7"/>
        <v>0</v>
      </c>
      <c r="AE61" s="428">
        <f t="shared" si="8"/>
        <v>0</v>
      </c>
    </row>
    <row r="62" spans="1:31" x14ac:dyDescent="0.25">
      <c r="A62" s="236">
        <v>50</v>
      </c>
      <c r="B62" s="19" t="s">
        <v>52</v>
      </c>
      <c r="C62" s="20" t="s">
        <v>12</v>
      </c>
      <c r="D62" s="52">
        <f>'Вт День 2 Нед 1'!AG62</f>
        <v>0</v>
      </c>
      <c r="E62" s="432"/>
      <c r="F62" s="489"/>
      <c r="G62" s="38"/>
      <c r="H62" s="489"/>
      <c r="I62" s="35"/>
      <c r="J62" s="38"/>
      <c r="K62" s="38"/>
      <c r="L62" s="490">
        <f t="shared" si="2"/>
        <v>0</v>
      </c>
      <c r="M62" s="489"/>
      <c r="N62" s="38"/>
      <c r="O62" s="489"/>
      <c r="P62" s="35"/>
      <c r="Q62" s="38"/>
      <c r="R62" s="490">
        <f t="shared" si="3"/>
        <v>0</v>
      </c>
      <c r="S62" s="38"/>
      <c r="T62" s="38"/>
      <c r="U62" s="203">
        <f t="shared" si="4"/>
        <v>0</v>
      </c>
      <c r="V62" s="38"/>
      <c r="W62" s="38"/>
      <c r="X62" s="38"/>
      <c r="Y62" s="362">
        <f t="shared" si="5"/>
        <v>0</v>
      </c>
      <c r="Z62" s="162"/>
      <c r="AA62" s="162"/>
      <c r="AB62" s="38"/>
      <c r="AC62" s="170">
        <f t="shared" si="6"/>
        <v>0</v>
      </c>
      <c r="AD62" s="173">
        <f t="shared" si="7"/>
        <v>0</v>
      </c>
      <c r="AE62" s="428">
        <f t="shared" si="8"/>
        <v>0</v>
      </c>
    </row>
    <row r="63" spans="1:31" x14ac:dyDescent="0.25">
      <c r="A63" s="236">
        <v>51</v>
      </c>
      <c r="B63" s="19" t="s">
        <v>173</v>
      </c>
      <c r="C63" s="20" t="s">
        <v>12</v>
      </c>
      <c r="D63" s="52">
        <f>'Вт День 2 Нед 1'!AG63</f>
        <v>0</v>
      </c>
      <c r="E63" s="432"/>
      <c r="F63" s="489"/>
      <c r="G63" s="38"/>
      <c r="H63" s="489"/>
      <c r="I63" s="35"/>
      <c r="J63" s="38"/>
      <c r="K63" s="38"/>
      <c r="L63" s="490">
        <f t="shared" si="2"/>
        <v>0</v>
      </c>
      <c r="M63" s="489"/>
      <c r="N63" s="38"/>
      <c r="O63" s="489"/>
      <c r="P63" s="35"/>
      <c r="Q63" s="38"/>
      <c r="R63" s="490">
        <f t="shared" si="3"/>
        <v>0</v>
      </c>
      <c r="S63" s="38"/>
      <c r="T63" s="38"/>
      <c r="U63" s="203">
        <f t="shared" si="4"/>
        <v>0</v>
      </c>
      <c r="V63" s="38"/>
      <c r="W63" s="38"/>
      <c r="X63" s="38"/>
      <c r="Y63" s="362">
        <f t="shared" si="5"/>
        <v>0</v>
      </c>
      <c r="Z63" s="162"/>
      <c r="AA63" s="162"/>
      <c r="AB63" s="38"/>
      <c r="AC63" s="170">
        <f t="shared" si="6"/>
        <v>0</v>
      </c>
      <c r="AD63" s="173">
        <f t="shared" si="7"/>
        <v>0</v>
      </c>
      <c r="AE63" s="428">
        <f t="shared" si="8"/>
        <v>0</v>
      </c>
    </row>
    <row r="64" spans="1:31" x14ac:dyDescent="0.25">
      <c r="A64" s="236">
        <v>52</v>
      </c>
      <c r="B64" s="19" t="s">
        <v>100</v>
      </c>
      <c r="C64" s="20" t="s">
        <v>12</v>
      </c>
      <c r="D64" s="52">
        <f>'Вт День 2 Нед 1'!AG64</f>
        <v>0</v>
      </c>
      <c r="E64" s="432"/>
      <c r="F64" s="489"/>
      <c r="G64" s="38"/>
      <c r="H64" s="489"/>
      <c r="I64" s="35"/>
      <c r="J64" s="38"/>
      <c r="K64" s="38"/>
      <c r="L64" s="490">
        <f t="shared" si="2"/>
        <v>0</v>
      </c>
      <c r="M64" s="489"/>
      <c r="N64" s="38"/>
      <c r="O64" s="489"/>
      <c r="P64" s="35"/>
      <c r="Q64" s="38"/>
      <c r="R64" s="490">
        <f t="shared" si="3"/>
        <v>0</v>
      </c>
      <c r="S64" s="38"/>
      <c r="T64" s="38"/>
      <c r="U64" s="203">
        <f t="shared" si="4"/>
        <v>0</v>
      </c>
      <c r="V64" s="38"/>
      <c r="W64" s="38"/>
      <c r="X64" s="38"/>
      <c r="Y64" s="362">
        <f t="shared" si="5"/>
        <v>0</v>
      </c>
      <c r="Z64" s="162"/>
      <c r="AA64" s="162"/>
      <c r="AB64" s="38"/>
      <c r="AC64" s="170">
        <f t="shared" si="6"/>
        <v>0</v>
      </c>
      <c r="AD64" s="173">
        <f t="shared" si="7"/>
        <v>0</v>
      </c>
      <c r="AE64" s="428">
        <f t="shared" si="8"/>
        <v>0</v>
      </c>
    </row>
    <row r="65" spans="1:31" x14ac:dyDescent="0.25">
      <c r="A65" s="236">
        <v>53</v>
      </c>
      <c r="B65" s="19" t="s">
        <v>195</v>
      </c>
      <c r="C65" s="20" t="s">
        <v>12</v>
      </c>
      <c r="D65" s="52">
        <f>'Вт День 2 Нед 1'!AG65</f>
        <v>0</v>
      </c>
      <c r="E65" s="432"/>
      <c r="F65" s="489"/>
      <c r="G65" s="38"/>
      <c r="H65" s="489"/>
      <c r="I65" s="35"/>
      <c r="J65" s="38"/>
      <c r="K65" s="38"/>
      <c r="L65" s="490">
        <f t="shared" si="2"/>
        <v>0</v>
      </c>
      <c r="M65" s="489"/>
      <c r="N65" s="38"/>
      <c r="O65" s="489"/>
      <c r="P65" s="35"/>
      <c r="Q65" s="38"/>
      <c r="R65" s="490">
        <f t="shared" si="3"/>
        <v>0</v>
      </c>
      <c r="S65" s="38"/>
      <c r="T65" s="38"/>
      <c r="U65" s="203">
        <f t="shared" si="4"/>
        <v>0</v>
      </c>
      <c r="V65" s="38"/>
      <c r="W65" s="38"/>
      <c r="X65" s="38"/>
      <c r="Y65" s="362">
        <f t="shared" si="5"/>
        <v>0</v>
      </c>
      <c r="Z65" s="162"/>
      <c r="AA65" s="162"/>
      <c r="AB65" s="38"/>
      <c r="AC65" s="170">
        <f t="shared" si="6"/>
        <v>0</v>
      </c>
      <c r="AD65" s="173">
        <f t="shared" si="7"/>
        <v>0</v>
      </c>
      <c r="AE65" s="428">
        <f t="shared" si="8"/>
        <v>0</v>
      </c>
    </row>
    <row r="66" spans="1:31" x14ac:dyDescent="0.25">
      <c r="A66" s="236">
        <v>54</v>
      </c>
      <c r="B66" s="16" t="s">
        <v>90</v>
      </c>
      <c r="C66" s="25" t="s">
        <v>12</v>
      </c>
      <c r="D66" s="52">
        <f>'Вт День 2 Нед 1'!AG66</f>
        <v>0</v>
      </c>
      <c r="E66" s="434"/>
      <c r="F66" s="489"/>
      <c r="G66" s="38"/>
      <c r="H66" s="489"/>
      <c r="I66" s="35"/>
      <c r="J66" s="38"/>
      <c r="K66" s="38"/>
      <c r="L66" s="490">
        <f t="shared" si="2"/>
        <v>0</v>
      </c>
      <c r="M66" s="489"/>
      <c r="N66" s="38"/>
      <c r="O66" s="489"/>
      <c r="P66" s="35"/>
      <c r="Q66" s="38"/>
      <c r="R66" s="490">
        <f t="shared" si="3"/>
        <v>0</v>
      </c>
      <c r="S66" s="38"/>
      <c r="T66" s="38"/>
      <c r="U66" s="203">
        <f t="shared" si="4"/>
        <v>0</v>
      </c>
      <c r="V66" s="38"/>
      <c r="W66" s="38"/>
      <c r="X66" s="38"/>
      <c r="Y66" s="362">
        <f t="shared" si="5"/>
        <v>0</v>
      </c>
      <c r="Z66" s="162"/>
      <c r="AA66" s="162"/>
      <c r="AB66" s="38"/>
      <c r="AC66" s="170">
        <f t="shared" si="6"/>
        <v>0</v>
      </c>
      <c r="AD66" s="173">
        <f t="shared" si="7"/>
        <v>0</v>
      </c>
      <c r="AE66" s="428">
        <f t="shared" si="8"/>
        <v>0</v>
      </c>
    </row>
    <row r="67" spans="1:31" x14ac:dyDescent="0.25">
      <c r="A67" s="236">
        <v>55</v>
      </c>
      <c r="B67" s="47" t="s">
        <v>118</v>
      </c>
      <c r="C67" s="25" t="s">
        <v>12</v>
      </c>
      <c r="D67" s="52">
        <f>'Вт День 2 Нед 1'!AG67</f>
        <v>0</v>
      </c>
      <c r="E67" s="434"/>
      <c r="F67" s="489"/>
      <c r="G67" s="38"/>
      <c r="H67" s="489"/>
      <c r="I67" s="35"/>
      <c r="J67" s="38"/>
      <c r="K67" s="38"/>
      <c r="L67" s="490">
        <f t="shared" si="2"/>
        <v>0</v>
      </c>
      <c r="M67" s="489"/>
      <c r="N67" s="38"/>
      <c r="O67" s="489"/>
      <c r="P67" s="35"/>
      <c r="Q67" s="38"/>
      <c r="R67" s="490">
        <f t="shared" si="3"/>
        <v>0</v>
      </c>
      <c r="S67" s="38"/>
      <c r="T67" s="38"/>
      <c r="U67" s="203">
        <f t="shared" si="4"/>
        <v>0</v>
      </c>
      <c r="V67" s="38"/>
      <c r="W67" s="38"/>
      <c r="X67" s="38"/>
      <c r="Y67" s="362">
        <f t="shared" si="5"/>
        <v>0</v>
      </c>
      <c r="Z67" s="162"/>
      <c r="AA67" s="162"/>
      <c r="AB67" s="38"/>
      <c r="AC67" s="170">
        <f t="shared" si="6"/>
        <v>0</v>
      </c>
      <c r="AD67" s="173">
        <f t="shared" si="7"/>
        <v>0</v>
      </c>
      <c r="AE67" s="428">
        <f t="shared" si="8"/>
        <v>0</v>
      </c>
    </row>
    <row r="68" spans="1:31" x14ac:dyDescent="0.25">
      <c r="A68" s="236">
        <v>56</v>
      </c>
      <c r="B68" s="19" t="s">
        <v>53</v>
      </c>
      <c r="C68" s="20" t="s">
        <v>12</v>
      </c>
      <c r="D68" s="52">
        <f>'Вт День 2 Нед 1'!AG68</f>
        <v>0</v>
      </c>
      <c r="E68" s="432"/>
      <c r="F68" s="489"/>
      <c r="G68" s="38"/>
      <c r="H68" s="489"/>
      <c r="I68" s="35"/>
      <c r="J68" s="38"/>
      <c r="K68" s="38"/>
      <c r="L68" s="490">
        <f t="shared" si="2"/>
        <v>0</v>
      </c>
      <c r="M68" s="489"/>
      <c r="N68" s="38"/>
      <c r="O68" s="489"/>
      <c r="P68" s="35"/>
      <c r="Q68" s="38"/>
      <c r="R68" s="490">
        <f t="shared" si="3"/>
        <v>0</v>
      </c>
      <c r="S68" s="38"/>
      <c r="T68" s="38"/>
      <c r="U68" s="203">
        <f t="shared" si="4"/>
        <v>0</v>
      </c>
      <c r="V68" s="38"/>
      <c r="W68" s="38"/>
      <c r="X68" s="38"/>
      <c r="Y68" s="362">
        <f t="shared" si="5"/>
        <v>0</v>
      </c>
      <c r="Z68" s="162"/>
      <c r="AA68" s="162"/>
      <c r="AB68" s="38"/>
      <c r="AC68" s="170">
        <f t="shared" si="6"/>
        <v>0</v>
      </c>
      <c r="AD68" s="173">
        <f t="shared" si="7"/>
        <v>0</v>
      </c>
      <c r="AE68" s="428">
        <f t="shared" si="8"/>
        <v>0</v>
      </c>
    </row>
    <row r="69" spans="1:31" x14ac:dyDescent="0.25">
      <c r="A69" s="236">
        <v>57</v>
      </c>
      <c r="B69" s="16" t="s">
        <v>54</v>
      </c>
      <c r="C69" s="17" t="s">
        <v>12</v>
      </c>
      <c r="D69" s="52">
        <f>'Вт День 2 Нед 1'!AG69</f>
        <v>-2.7300000000000001E-2</v>
      </c>
      <c r="E69" s="432"/>
      <c r="F69" s="489"/>
      <c r="G69" s="38"/>
      <c r="H69" s="489"/>
      <c r="I69" s="35"/>
      <c r="J69" s="38"/>
      <c r="K69" s="38"/>
      <c r="L69" s="490">
        <f t="shared" si="2"/>
        <v>0</v>
      </c>
      <c r="M69" s="489"/>
      <c r="N69" s="38"/>
      <c r="O69" s="489"/>
      <c r="P69" s="35"/>
      <c r="Q69" s="38"/>
      <c r="R69" s="490">
        <f t="shared" si="3"/>
        <v>0</v>
      </c>
      <c r="S69" s="38"/>
      <c r="T69" s="38"/>
      <c r="U69" s="203">
        <f t="shared" si="4"/>
        <v>0</v>
      </c>
      <c r="V69" s="38"/>
      <c r="W69" s="38"/>
      <c r="X69" s="38"/>
      <c r="Y69" s="362">
        <f t="shared" si="5"/>
        <v>0</v>
      </c>
      <c r="Z69" s="162"/>
      <c r="AA69" s="162"/>
      <c r="AB69" s="38"/>
      <c r="AC69" s="170">
        <f t="shared" si="6"/>
        <v>0</v>
      </c>
      <c r="AD69" s="173">
        <f t="shared" si="7"/>
        <v>0</v>
      </c>
      <c r="AE69" s="428">
        <f t="shared" si="8"/>
        <v>-2.7300000000000001E-2</v>
      </c>
    </row>
    <row r="70" spans="1:31" x14ac:dyDescent="0.25">
      <c r="A70" s="236">
        <v>58</v>
      </c>
      <c r="B70" s="16" t="s">
        <v>55</v>
      </c>
      <c r="C70" s="17" t="s">
        <v>12</v>
      </c>
      <c r="D70" s="52">
        <f>'Вт День 2 Нед 1'!AG70</f>
        <v>0</v>
      </c>
      <c r="E70" s="432"/>
      <c r="F70" s="489"/>
      <c r="G70" s="38"/>
      <c r="H70" s="489"/>
      <c r="I70" s="35"/>
      <c r="J70" s="38"/>
      <c r="K70" s="38"/>
      <c r="L70" s="490">
        <f t="shared" si="2"/>
        <v>0</v>
      </c>
      <c r="M70" s="489"/>
      <c r="N70" s="38"/>
      <c r="O70" s="489"/>
      <c r="P70" s="35"/>
      <c r="Q70" s="38"/>
      <c r="R70" s="490">
        <f t="shared" si="3"/>
        <v>0</v>
      </c>
      <c r="S70" s="38"/>
      <c r="T70" s="38"/>
      <c r="U70" s="203">
        <f t="shared" si="4"/>
        <v>0</v>
      </c>
      <c r="V70" s="38"/>
      <c r="W70" s="38"/>
      <c r="X70" s="38"/>
      <c r="Y70" s="362">
        <f t="shared" si="5"/>
        <v>0</v>
      </c>
      <c r="Z70" s="162"/>
      <c r="AA70" s="162"/>
      <c r="AB70" s="38"/>
      <c r="AC70" s="170">
        <f t="shared" si="6"/>
        <v>0</v>
      </c>
      <c r="AD70" s="173">
        <f t="shared" si="7"/>
        <v>0</v>
      </c>
      <c r="AE70" s="428">
        <f t="shared" si="8"/>
        <v>0</v>
      </c>
    </row>
    <row r="71" spans="1:31" x14ac:dyDescent="0.25">
      <c r="A71" s="236">
        <v>59</v>
      </c>
      <c r="B71" s="16" t="s">
        <v>56</v>
      </c>
      <c r="C71" s="17" t="s">
        <v>12</v>
      </c>
      <c r="D71" s="52">
        <f>'Вт День 2 Нед 1'!AG71</f>
        <v>-3.2000000000000002E-3</v>
      </c>
      <c r="E71" s="432"/>
      <c r="F71" s="489"/>
      <c r="G71" s="38"/>
      <c r="H71" s="405">
        <v>1.1999999999999999E-3</v>
      </c>
      <c r="I71" s="35"/>
      <c r="J71" s="38"/>
      <c r="K71" s="38"/>
      <c r="L71" s="490">
        <f t="shared" si="2"/>
        <v>1.1999999999999999E-3</v>
      </c>
      <c r="M71" s="489"/>
      <c r="N71" s="38"/>
      <c r="O71" s="405">
        <v>1.1999999999999999E-3</v>
      </c>
      <c r="P71" s="35"/>
      <c r="Q71" s="38"/>
      <c r="R71" s="490">
        <f t="shared" si="3"/>
        <v>1.1999999999999999E-3</v>
      </c>
      <c r="S71" s="38"/>
      <c r="T71" s="38"/>
      <c r="U71" s="203">
        <f t="shared" si="4"/>
        <v>0</v>
      </c>
      <c r="V71" s="38"/>
      <c r="W71" s="38"/>
      <c r="X71" s="38"/>
      <c r="Y71" s="362">
        <f t="shared" si="5"/>
        <v>0</v>
      </c>
      <c r="Z71" s="222">
        <v>3.0000000000000001E-3</v>
      </c>
      <c r="AA71" s="162"/>
      <c r="AB71" s="38"/>
      <c r="AC71" s="170">
        <f t="shared" si="6"/>
        <v>3.0000000000000001E-3</v>
      </c>
      <c r="AD71" s="173">
        <f t="shared" ref="AD71:AD102" si="9">L71+R71+U71+AC71</f>
        <v>5.4000000000000003E-3</v>
      </c>
      <c r="AE71" s="428">
        <f t="shared" ref="AE71:AE102" si="10">(D71+E71)-AD71</f>
        <v>-8.6E-3</v>
      </c>
    </row>
    <row r="72" spans="1:31" x14ac:dyDescent="0.25">
      <c r="A72" s="236">
        <v>60</v>
      </c>
      <c r="B72" s="47" t="s">
        <v>107</v>
      </c>
      <c r="C72" s="55" t="s">
        <v>12</v>
      </c>
      <c r="D72" s="52">
        <f>'Вт День 2 Нед 1'!AG72</f>
        <v>0</v>
      </c>
      <c r="E72" s="435"/>
      <c r="F72" s="489"/>
      <c r="G72" s="38"/>
      <c r="H72" s="489"/>
      <c r="I72" s="35"/>
      <c r="J72" s="38"/>
      <c r="K72" s="38"/>
      <c r="L72" s="490">
        <f t="shared" ref="L72:L135" si="11">(F72+G72+H72+I72+K72)*$L$5</f>
        <v>0</v>
      </c>
      <c r="M72" s="489"/>
      <c r="N72" s="38"/>
      <c r="O72" s="489"/>
      <c r="P72" s="35"/>
      <c r="Q72" s="38"/>
      <c r="R72" s="490">
        <f t="shared" ref="R72:R135" si="12">(M72+N72+O72+P72+Q72)*$R$5</f>
        <v>0</v>
      </c>
      <c r="S72" s="38"/>
      <c r="T72" s="38"/>
      <c r="U72" s="203">
        <f t="shared" ref="U72:U135" si="13">(T72+S72)*$U$5</f>
        <v>0</v>
      </c>
      <c r="V72" s="38"/>
      <c r="W72" s="38"/>
      <c r="X72" s="38"/>
      <c r="Y72" s="362">
        <f t="shared" ref="Y72:Y135" si="14">(X72+W72+V72)*$Y$5</f>
        <v>0</v>
      </c>
      <c r="Z72" s="162"/>
      <c r="AA72" s="162"/>
      <c r="AB72" s="38"/>
      <c r="AC72" s="170">
        <f t="shared" ref="AC72:AC135" si="15">(Z72+AA72+AB72)*$AC$5</f>
        <v>0</v>
      </c>
      <c r="AD72" s="173">
        <f t="shared" si="9"/>
        <v>0</v>
      </c>
      <c r="AE72" s="428">
        <f t="shared" si="10"/>
        <v>0</v>
      </c>
    </row>
    <row r="73" spans="1:31" x14ac:dyDescent="0.25">
      <c r="A73" s="230"/>
      <c r="B73" s="268" t="s">
        <v>178</v>
      </c>
      <c r="C73" s="7"/>
      <c r="D73" s="52">
        <f>'Вт День 2 Нед 1'!AG73</f>
        <v>0</v>
      </c>
      <c r="E73" s="7"/>
      <c r="F73" s="489"/>
      <c r="G73" s="38"/>
      <c r="H73" s="489"/>
      <c r="I73" s="35"/>
      <c r="J73" s="38"/>
      <c r="K73" s="38"/>
      <c r="L73" s="490">
        <f t="shared" si="11"/>
        <v>0</v>
      </c>
      <c r="M73" s="489"/>
      <c r="N73" s="38"/>
      <c r="O73" s="489"/>
      <c r="P73" s="35"/>
      <c r="Q73" s="38"/>
      <c r="R73" s="490">
        <f t="shared" si="12"/>
        <v>0</v>
      </c>
      <c r="S73" s="38"/>
      <c r="T73" s="38"/>
      <c r="U73" s="203">
        <f t="shared" si="13"/>
        <v>0</v>
      </c>
      <c r="V73" s="38"/>
      <c r="W73" s="38"/>
      <c r="X73" s="38"/>
      <c r="Y73" s="362">
        <f t="shared" si="14"/>
        <v>0</v>
      </c>
      <c r="Z73" s="162"/>
      <c r="AA73" s="162"/>
      <c r="AB73" s="38"/>
      <c r="AC73" s="170">
        <f t="shared" si="15"/>
        <v>0</v>
      </c>
      <c r="AD73" s="173">
        <f t="shared" si="9"/>
        <v>0</v>
      </c>
      <c r="AE73" s="428">
        <f t="shared" si="10"/>
        <v>0</v>
      </c>
    </row>
    <row r="74" spans="1:31" x14ac:dyDescent="0.25">
      <c r="A74" s="230">
        <v>61</v>
      </c>
      <c r="B74" s="16" t="s">
        <v>57</v>
      </c>
      <c r="C74" s="17" t="s">
        <v>12</v>
      </c>
      <c r="D74" s="52">
        <f>'Вт День 2 Нед 1'!AG74</f>
        <v>-2.5000000000000001E-3</v>
      </c>
      <c r="E74" s="432"/>
      <c r="F74" s="489"/>
      <c r="G74" s="38"/>
      <c r="H74" s="489"/>
      <c r="I74" s="406">
        <v>5.0000000000000001E-4</v>
      </c>
      <c r="J74" s="38"/>
      <c r="K74" s="38"/>
      <c r="L74" s="490">
        <f t="shared" si="11"/>
        <v>5.0000000000000001E-4</v>
      </c>
      <c r="M74" s="489"/>
      <c r="N74" s="38"/>
      <c r="O74" s="489"/>
      <c r="P74" s="406">
        <v>5.0000000000000001E-4</v>
      </c>
      <c r="Q74" s="38"/>
      <c r="R74" s="490">
        <f t="shared" si="12"/>
        <v>5.0000000000000001E-4</v>
      </c>
      <c r="S74" s="38"/>
      <c r="T74" s="203">
        <v>5.0000000000000001E-4</v>
      </c>
      <c r="U74" s="203">
        <f t="shared" si="13"/>
        <v>5.0000000000000001E-4</v>
      </c>
      <c r="V74" s="38"/>
      <c r="W74" s="38"/>
      <c r="X74" s="38"/>
      <c r="Y74" s="362">
        <f t="shared" si="14"/>
        <v>0</v>
      </c>
      <c r="Z74" s="162"/>
      <c r="AA74" s="162"/>
      <c r="AB74" s="38"/>
      <c r="AC74" s="170">
        <f t="shared" si="15"/>
        <v>0</v>
      </c>
      <c r="AD74" s="173">
        <f t="shared" si="9"/>
        <v>1.5E-3</v>
      </c>
      <c r="AE74" s="428">
        <f t="shared" si="10"/>
        <v>-4.0000000000000001E-3</v>
      </c>
    </row>
    <row r="75" spans="1:31" x14ac:dyDescent="0.25">
      <c r="A75" s="230">
        <v>62</v>
      </c>
      <c r="B75" s="16" t="s">
        <v>58</v>
      </c>
      <c r="C75" s="17" t="s">
        <v>12</v>
      </c>
      <c r="D75" s="52">
        <f>'Вт День 2 Нед 1'!AG75</f>
        <v>0</v>
      </c>
      <c r="E75" s="432"/>
      <c r="F75" s="489"/>
      <c r="G75" s="38"/>
      <c r="H75" s="489"/>
      <c r="I75" s="35"/>
      <c r="J75" s="38"/>
      <c r="K75" s="38"/>
      <c r="L75" s="490">
        <f t="shared" si="11"/>
        <v>0</v>
      </c>
      <c r="M75" s="489"/>
      <c r="N75" s="38"/>
      <c r="O75" s="489"/>
      <c r="P75" s="35"/>
      <c r="Q75" s="38"/>
      <c r="R75" s="490">
        <f t="shared" si="12"/>
        <v>0</v>
      </c>
      <c r="S75" s="38"/>
      <c r="T75" s="38"/>
      <c r="U75" s="203">
        <f t="shared" si="13"/>
        <v>0</v>
      </c>
      <c r="V75" s="38"/>
      <c r="W75" s="38"/>
      <c r="X75" s="38"/>
      <c r="Y75" s="362">
        <f t="shared" si="14"/>
        <v>0</v>
      </c>
      <c r="Z75" s="162"/>
      <c r="AA75" s="162"/>
      <c r="AB75" s="38"/>
      <c r="AC75" s="170">
        <f t="shared" si="15"/>
        <v>0</v>
      </c>
      <c r="AD75" s="173">
        <f t="shared" si="9"/>
        <v>0</v>
      </c>
      <c r="AE75" s="428">
        <f t="shared" si="10"/>
        <v>0</v>
      </c>
    </row>
    <row r="76" spans="1:31" x14ac:dyDescent="0.25">
      <c r="A76" s="230">
        <v>63</v>
      </c>
      <c r="B76" s="16" t="s">
        <v>59</v>
      </c>
      <c r="C76" s="17" t="s">
        <v>12</v>
      </c>
      <c r="D76" s="52">
        <f>'Вт День 2 Нед 1'!AG76</f>
        <v>0</v>
      </c>
      <c r="E76" s="432"/>
      <c r="F76" s="489"/>
      <c r="G76" s="38"/>
      <c r="H76" s="489"/>
      <c r="I76" s="35"/>
      <c r="J76" s="38"/>
      <c r="K76" s="38"/>
      <c r="L76" s="490">
        <f t="shared" si="11"/>
        <v>0</v>
      </c>
      <c r="M76" s="489"/>
      <c r="N76" s="38"/>
      <c r="O76" s="489"/>
      <c r="P76" s="35"/>
      <c r="Q76" s="38"/>
      <c r="R76" s="490">
        <f t="shared" si="12"/>
        <v>0</v>
      </c>
      <c r="S76" s="38"/>
      <c r="T76" s="38"/>
      <c r="U76" s="203">
        <f t="shared" si="13"/>
        <v>0</v>
      </c>
      <c r="V76" s="38"/>
      <c r="W76" s="38"/>
      <c r="X76" s="38"/>
      <c r="Y76" s="362">
        <f t="shared" si="14"/>
        <v>0</v>
      </c>
      <c r="Z76" s="162"/>
      <c r="AA76" s="162"/>
      <c r="AB76" s="38"/>
      <c r="AC76" s="170">
        <f t="shared" si="15"/>
        <v>0</v>
      </c>
      <c r="AD76" s="173">
        <f t="shared" si="9"/>
        <v>0</v>
      </c>
      <c r="AE76" s="428">
        <f t="shared" si="10"/>
        <v>0</v>
      </c>
    </row>
    <row r="77" spans="1:31" x14ac:dyDescent="0.25">
      <c r="A77" s="230">
        <v>64</v>
      </c>
      <c r="B77" s="16" t="s">
        <v>60</v>
      </c>
      <c r="C77" s="17" t="s">
        <v>12</v>
      </c>
      <c r="D77" s="52">
        <f>'Вт День 2 Нед 1'!AG77</f>
        <v>0</v>
      </c>
      <c r="E77" s="432"/>
      <c r="F77" s="489"/>
      <c r="G77" s="38"/>
      <c r="H77" s="489"/>
      <c r="I77" s="35"/>
      <c r="J77" s="38"/>
      <c r="K77" s="38"/>
      <c r="L77" s="490">
        <f t="shared" si="11"/>
        <v>0</v>
      </c>
      <c r="M77" s="489"/>
      <c r="N77" s="38"/>
      <c r="O77" s="489"/>
      <c r="P77" s="35"/>
      <c r="Q77" s="38"/>
      <c r="R77" s="490">
        <f t="shared" si="12"/>
        <v>0</v>
      </c>
      <c r="S77" s="38"/>
      <c r="T77" s="38"/>
      <c r="U77" s="203">
        <f t="shared" si="13"/>
        <v>0</v>
      </c>
      <c r="V77" s="38"/>
      <c r="W77" s="38"/>
      <c r="X77" s="38"/>
      <c r="Y77" s="362">
        <f t="shared" si="14"/>
        <v>0</v>
      </c>
      <c r="Z77" s="162"/>
      <c r="AA77" s="162"/>
      <c r="AB77" s="38"/>
      <c r="AC77" s="170">
        <f t="shared" si="15"/>
        <v>0</v>
      </c>
      <c r="AD77" s="173">
        <f t="shared" si="9"/>
        <v>0</v>
      </c>
      <c r="AE77" s="428">
        <f t="shared" si="10"/>
        <v>0</v>
      </c>
    </row>
    <row r="78" spans="1:31" x14ac:dyDescent="0.25">
      <c r="A78" s="230">
        <v>65</v>
      </c>
      <c r="B78" s="16" t="s">
        <v>175</v>
      </c>
      <c r="C78" s="17" t="s">
        <v>12</v>
      </c>
      <c r="D78" s="52">
        <f>'Вт День 2 Нед 1'!AG78</f>
        <v>0</v>
      </c>
      <c r="E78" s="432"/>
      <c r="F78" s="489"/>
      <c r="G78" s="38"/>
      <c r="H78" s="489"/>
      <c r="I78" s="35"/>
      <c r="J78" s="38"/>
      <c r="K78" s="38"/>
      <c r="L78" s="490">
        <f t="shared" si="11"/>
        <v>0</v>
      </c>
      <c r="M78" s="489"/>
      <c r="N78" s="38"/>
      <c r="O78" s="489"/>
      <c r="P78" s="35"/>
      <c r="Q78" s="38"/>
      <c r="R78" s="490">
        <f t="shared" si="12"/>
        <v>0</v>
      </c>
      <c r="S78" s="38"/>
      <c r="T78" s="38"/>
      <c r="U78" s="203">
        <f t="shared" si="13"/>
        <v>0</v>
      </c>
      <c r="V78" s="38"/>
      <c r="W78" s="38"/>
      <c r="X78" s="38"/>
      <c r="Y78" s="362">
        <f t="shared" si="14"/>
        <v>0</v>
      </c>
      <c r="Z78" s="162"/>
      <c r="AA78" s="162"/>
      <c r="AB78" s="38"/>
      <c r="AC78" s="170">
        <f t="shared" si="15"/>
        <v>0</v>
      </c>
      <c r="AD78" s="173">
        <f t="shared" si="9"/>
        <v>0</v>
      </c>
      <c r="AE78" s="428">
        <f t="shared" si="10"/>
        <v>0</v>
      </c>
    </row>
    <row r="79" spans="1:31" x14ac:dyDescent="0.25">
      <c r="A79" s="230"/>
      <c r="B79" s="268" t="s">
        <v>176</v>
      </c>
      <c r="C79" s="7"/>
      <c r="D79" s="52">
        <f>'Вт День 2 Нед 1'!AG79</f>
        <v>0</v>
      </c>
      <c r="E79" s="7"/>
      <c r="F79" s="489"/>
      <c r="G79" s="38"/>
      <c r="H79" s="489"/>
      <c r="I79" s="35"/>
      <c r="J79" s="38"/>
      <c r="K79" s="38"/>
      <c r="L79" s="490">
        <f t="shared" si="11"/>
        <v>0</v>
      </c>
      <c r="M79" s="489"/>
      <c r="N79" s="38"/>
      <c r="O79" s="489"/>
      <c r="P79" s="35"/>
      <c r="Q79" s="38"/>
      <c r="R79" s="490">
        <f t="shared" si="12"/>
        <v>0</v>
      </c>
      <c r="S79" s="38"/>
      <c r="T79" s="38"/>
      <c r="U79" s="203">
        <f t="shared" si="13"/>
        <v>0</v>
      </c>
      <c r="V79" s="38"/>
      <c r="W79" s="38"/>
      <c r="X79" s="38"/>
      <c r="Y79" s="362">
        <f t="shared" si="14"/>
        <v>0</v>
      </c>
      <c r="Z79" s="162"/>
      <c r="AA79" s="162"/>
      <c r="AB79" s="38"/>
      <c r="AC79" s="170">
        <f t="shared" si="15"/>
        <v>0</v>
      </c>
      <c r="AD79" s="173">
        <f t="shared" si="9"/>
        <v>0</v>
      </c>
      <c r="AE79" s="428">
        <f t="shared" si="10"/>
        <v>0</v>
      </c>
    </row>
    <row r="80" spans="1:31" x14ac:dyDescent="0.25">
      <c r="A80" s="230">
        <v>66</v>
      </c>
      <c r="B80" s="19" t="s">
        <v>66</v>
      </c>
      <c r="C80" s="20" t="s">
        <v>12</v>
      </c>
      <c r="D80" s="52">
        <f>'Вт День 2 Нед 1'!AG80</f>
        <v>-2.0400000000000001E-2</v>
      </c>
      <c r="E80" s="432"/>
      <c r="F80" s="489"/>
      <c r="G80" s="38"/>
      <c r="H80" s="489"/>
      <c r="I80" s="35"/>
      <c r="J80" s="38"/>
      <c r="K80" s="38"/>
      <c r="L80" s="490">
        <f t="shared" si="11"/>
        <v>0</v>
      </c>
      <c r="M80" s="489"/>
      <c r="N80" s="38"/>
      <c r="O80" s="489"/>
      <c r="P80" s="35"/>
      <c r="Q80" s="38"/>
      <c r="R80" s="490">
        <f t="shared" si="12"/>
        <v>0</v>
      </c>
      <c r="S80" s="38"/>
      <c r="T80" s="38"/>
      <c r="U80" s="203">
        <f t="shared" si="13"/>
        <v>0</v>
      </c>
      <c r="V80" s="38"/>
      <c r="W80" s="38">
        <v>2.0400000000000001E-2</v>
      </c>
      <c r="X80" s="38"/>
      <c r="Y80" s="362">
        <f t="shared" si="14"/>
        <v>0</v>
      </c>
      <c r="Z80" s="162"/>
      <c r="AA80" s="162"/>
      <c r="AB80" s="38"/>
      <c r="AC80" s="170">
        <f t="shared" si="15"/>
        <v>0</v>
      </c>
      <c r="AD80" s="173">
        <f t="shared" si="9"/>
        <v>0</v>
      </c>
      <c r="AE80" s="428">
        <f t="shared" si="10"/>
        <v>-2.0400000000000001E-2</v>
      </c>
    </row>
    <row r="81" spans="1:31" x14ac:dyDescent="0.25">
      <c r="A81" s="230">
        <v>67</v>
      </c>
      <c r="B81" s="19" t="s">
        <v>67</v>
      </c>
      <c r="C81" s="20" t="s">
        <v>12</v>
      </c>
      <c r="D81" s="52">
        <f>'Вт День 2 Нед 1'!AG81</f>
        <v>-1.0200000000000001E-2</v>
      </c>
      <c r="E81" s="432"/>
      <c r="F81" s="489"/>
      <c r="G81" s="38"/>
      <c r="H81" s="489"/>
      <c r="I81" s="35"/>
      <c r="J81" s="38"/>
      <c r="K81" s="38"/>
      <c r="L81" s="490">
        <f t="shared" si="11"/>
        <v>0</v>
      </c>
      <c r="M81" s="489"/>
      <c r="N81" s="38"/>
      <c r="O81" s="489"/>
      <c r="P81" s="35"/>
      <c r="Q81" s="38"/>
      <c r="R81" s="490">
        <f t="shared" si="12"/>
        <v>0</v>
      </c>
      <c r="S81" s="38"/>
      <c r="T81" s="38"/>
      <c r="U81" s="203">
        <f t="shared" si="13"/>
        <v>0</v>
      </c>
      <c r="V81" s="38"/>
      <c r="W81" s="38"/>
      <c r="X81" s="38"/>
      <c r="Y81" s="362">
        <f t="shared" si="14"/>
        <v>0</v>
      </c>
      <c r="Z81" s="162"/>
      <c r="AA81" s="162"/>
      <c r="AB81" s="38"/>
      <c r="AC81" s="170">
        <f t="shared" si="15"/>
        <v>0</v>
      </c>
      <c r="AD81" s="173">
        <f t="shared" si="9"/>
        <v>0</v>
      </c>
      <c r="AE81" s="428">
        <f t="shared" si="10"/>
        <v>-1.0200000000000001E-2</v>
      </c>
    </row>
    <row r="82" spans="1:31" x14ac:dyDescent="0.25">
      <c r="A82" s="230">
        <v>68</v>
      </c>
      <c r="B82" s="19" t="s">
        <v>68</v>
      </c>
      <c r="C82" s="20" t="s">
        <v>12</v>
      </c>
      <c r="D82" s="52">
        <f>'Вт День 2 Нед 1'!AG82</f>
        <v>0</v>
      </c>
      <c r="E82" s="432"/>
      <c r="F82" s="489"/>
      <c r="G82" s="38"/>
      <c r="H82" s="489"/>
      <c r="I82" s="35"/>
      <c r="J82" s="38"/>
      <c r="K82" s="38"/>
      <c r="L82" s="490">
        <f t="shared" si="11"/>
        <v>0</v>
      </c>
      <c r="M82" s="489"/>
      <c r="N82" s="38"/>
      <c r="O82" s="489"/>
      <c r="P82" s="35"/>
      <c r="Q82" s="38"/>
      <c r="R82" s="490">
        <f t="shared" si="12"/>
        <v>0</v>
      </c>
      <c r="S82" s="38"/>
      <c r="T82" s="38"/>
      <c r="U82" s="203">
        <f t="shared" si="13"/>
        <v>0</v>
      </c>
      <c r="V82" s="38"/>
      <c r="W82" s="38"/>
      <c r="X82" s="38"/>
      <c r="Y82" s="362">
        <f t="shared" si="14"/>
        <v>0</v>
      </c>
      <c r="Z82" s="162"/>
      <c r="AA82" s="162"/>
      <c r="AB82" s="38"/>
      <c r="AC82" s="170">
        <f t="shared" si="15"/>
        <v>0</v>
      </c>
      <c r="AD82" s="173">
        <f t="shared" si="9"/>
        <v>0</v>
      </c>
      <c r="AE82" s="428">
        <f t="shared" si="10"/>
        <v>0</v>
      </c>
    </row>
    <row r="83" spans="1:31" x14ac:dyDescent="0.25">
      <c r="A83" s="230">
        <v>69</v>
      </c>
      <c r="B83" s="16" t="s">
        <v>69</v>
      </c>
      <c r="C83" s="17" t="s">
        <v>12</v>
      </c>
      <c r="D83" s="52">
        <f>'Вт День 2 Нед 1'!AG83</f>
        <v>0</v>
      </c>
      <c r="E83" s="432"/>
      <c r="F83" s="489"/>
      <c r="G83" s="38"/>
      <c r="H83" s="489"/>
      <c r="I83" s="35"/>
      <c r="J83" s="38"/>
      <c r="K83" s="38"/>
      <c r="L83" s="490">
        <f t="shared" si="11"/>
        <v>0</v>
      </c>
      <c r="M83" s="489"/>
      <c r="N83" s="38"/>
      <c r="O83" s="489"/>
      <c r="P83" s="35"/>
      <c r="Q83" s="38"/>
      <c r="R83" s="490">
        <f t="shared" si="12"/>
        <v>0</v>
      </c>
      <c r="S83" s="38"/>
      <c r="T83" s="38"/>
      <c r="U83" s="203">
        <f t="shared" si="13"/>
        <v>0</v>
      </c>
      <c r="V83" s="38"/>
      <c r="W83" s="38"/>
      <c r="X83" s="38"/>
      <c r="Y83" s="362">
        <f t="shared" si="14"/>
        <v>0</v>
      </c>
      <c r="Z83" s="162"/>
      <c r="AA83" s="504">
        <v>2.0400000000000001E-2</v>
      </c>
      <c r="AB83" s="38"/>
      <c r="AC83" s="170">
        <f t="shared" si="15"/>
        <v>2.0400000000000001E-2</v>
      </c>
      <c r="AD83" s="173">
        <f t="shared" si="9"/>
        <v>2.0400000000000001E-2</v>
      </c>
      <c r="AE83" s="428">
        <f t="shared" si="10"/>
        <v>-2.0400000000000001E-2</v>
      </c>
    </row>
    <row r="84" spans="1:31" x14ac:dyDescent="0.25">
      <c r="A84" s="230">
        <v>70</v>
      </c>
      <c r="B84" s="16" t="s">
        <v>70</v>
      </c>
      <c r="C84" s="17" t="s">
        <v>12</v>
      </c>
      <c r="D84" s="52">
        <f>'Вт День 2 Нед 1'!AG84</f>
        <v>-1.5299999999999999E-2</v>
      </c>
      <c r="E84" s="432"/>
      <c r="F84" s="489"/>
      <c r="G84" s="38"/>
      <c r="H84" s="489"/>
      <c r="I84" s="35"/>
      <c r="J84" s="38"/>
      <c r="K84" s="38"/>
      <c r="L84" s="490">
        <f t="shared" si="11"/>
        <v>0</v>
      </c>
      <c r="M84" s="489"/>
      <c r="N84" s="38"/>
      <c r="O84" s="489"/>
      <c r="P84" s="35"/>
      <c r="Q84" s="38"/>
      <c r="R84" s="490">
        <f t="shared" si="12"/>
        <v>0</v>
      </c>
      <c r="S84" s="38"/>
      <c r="T84" s="38"/>
      <c r="U84" s="203">
        <f t="shared" si="13"/>
        <v>0</v>
      </c>
      <c r="V84" s="38"/>
      <c r="W84" s="38"/>
      <c r="X84" s="38"/>
      <c r="Y84" s="362">
        <f t="shared" si="14"/>
        <v>0</v>
      </c>
      <c r="Z84" s="162"/>
      <c r="AA84" s="162"/>
      <c r="AB84" s="38"/>
      <c r="AC84" s="170">
        <f t="shared" si="15"/>
        <v>0</v>
      </c>
      <c r="AD84" s="173">
        <f t="shared" si="9"/>
        <v>0</v>
      </c>
      <c r="AE84" s="428">
        <f t="shared" si="10"/>
        <v>-1.5299999999999999E-2</v>
      </c>
    </row>
    <row r="85" spans="1:31" x14ac:dyDescent="0.25">
      <c r="A85" s="230">
        <v>71</v>
      </c>
      <c r="B85" s="22" t="s">
        <v>101</v>
      </c>
      <c r="C85" s="17" t="s">
        <v>12</v>
      </c>
      <c r="D85" s="52">
        <f>'Вт День 2 Нед 1'!AG85</f>
        <v>0</v>
      </c>
      <c r="E85" s="432"/>
      <c r="F85" s="489"/>
      <c r="G85" s="38"/>
      <c r="H85" s="489"/>
      <c r="I85" s="35"/>
      <c r="J85" s="38"/>
      <c r="K85" s="38"/>
      <c r="L85" s="490">
        <f t="shared" si="11"/>
        <v>0</v>
      </c>
      <c r="M85" s="489"/>
      <c r="N85" s="38"/>
      <c r="O85" s="489"/>
      <c r="P85" s="35"/>
      <c r="Q85" s="38"/>
      <c r="R85" s="490">
        <f t="shared" si="12"/>
        <v>0</v>
      </c>
      <c r="S85" s="38"/>
      <c r="T85" s="38"/>
      <c r="U85" s="203">
        <f t="shared" si="13"/>
        <v>0</v>
      </c>
      <c r="V85" s="38"/>
      <c r="W85" s="38"/>
      <c r="X85" s="38"/>
      <c r="Y85" s="362">
        <f t="shared" si="14"/>
        <v>0</v>
      </c>
      <c r="Z85" s="162"/>
      <c r="AA85" s="162"/>
      <c r="AB85" s="38"/>
      <c r="AC85" s="170">
        <f t="shared" si="15"/>
        <v>0</v>
      </c>
      <c r="AD85" s="173">
        <f t="shared" si="9"/>
        <v>0</v>
      </c>
      <c r="AE85" s="428">
        <f t="shared" si="10"/>
        <v>0</v>
      </c>
    </row>
    <row r="86" spans="1:31" x14ac:dyDescent="0.25">
      <c r="A86" s="230">
        <v>72</v>
      </c>
      <c r="B86" s="22" t="s">
        <v>109</v>
      </c>
      <c r="C86" s="17" t="s">
        <v>12</v>
      </c>
      <c r="D86" s="52">
        <f>'Вт День 2 Нед 1'!AG86</f>
        <v>0</v>
      </c>
      <c r="E86" s="432"/>
      <c r="F86" s="489"/>
      <c r="G86" s="38"/>
      <c r="H86" s="489"/>
      <c r="I86" s="35"/>
      <c r="J86" s="38"/>
      <c r="K86" s="38"/>
      <c r="L86" s="490">
        <f t="shared" si="11"/>
        <v>0</v>
      </c>
      <c r="M86" s="489"/>
      <c r="N86" s="38"/>
      <c r="O86" s="489"/>
      <c r="P86" s="35"/>
      <c r="Q86" s="38"/>
      <c r="R86" s="490">
        <f t="shared" si="12"/>
        <v>0</v>
      </c>
      <c r="S86" s="38"/>
      <c r="T86" s="38"/>
      <c r="U86" s="203">
        <f t="shared" si="13"/>
        <v>0</v>
      </c>
      <c r="V86" s="38"/>
      <c r="W86" s="38"/>
      <c r="X86" s="38"/>
      <c r="Y86" s="362">
        <f t="shared" si="14"/>
        <v>0</v>
      </c>
      <c r="Z86" s="162"/>
      <c r="AA86" s="162"/>
      <c r="AB86" s="38"/>
      <c r="AC86" s="170">
        <f t="shared" si="15"/>
        <v>0</v>
      </c>
      <c r="AD86" s="173">
        <f t="shared" si="9"/>
        <v>0</v>
      </c>
      <c r="AE86" s="428">
        <f t="shared" si="10"/>
        <v>0</v>
      </c>
    </row>
    <row r="87" spans="1:31" x14ac:dyDescent="0.25">
      <c r="A87" s="230">
        <v>73</v>
      </c>
      <c r="B87" s="22" t="s">
        <v>110</v>
      </c>
      <c r="C87" s="17" t="s">
        <v>12</v>
      </c>
      <c r="D87" s="52">
        <f>'Вт День 2 Нед 1'!AG87</f>
        <v>0</v>
      </c>
      <c r="E87" s="432"/>
      <c r="F87" s="489"/>
      <c r="G87" s="38"/>
      <c r="H87" s="489"/>
      <c r="I87" s="35"/>
      <c r="J87" s="38"/>
      <c r="K87" s="38"/>
      <c r="L87" s="490">
        <f t="shared" si="11"/>
        <v>0</v>
      </c>
      <c r="M87" s="489"/>
      <c r="N87" s="38"/>
      <c r="O87" s="489"/>
      <c r="P87" s="35"/>
      <c r="Q87" s="38"/>
      <c r="R87" s="490">
        <f t="shared" si="12"/>
        <v>0</v>
      </c>
      <c r="S87" s="38"/>
      <c r="T87" s="38"/>
      <c r="U87" s="203">
        <f t="shared" si="13"/>
        <v>0</v>
      </c>
      <c r="V87" s="38"/>
      <c r="W87" s="38"/>
      <c r="X87" s="38"/>
      <c r="Y87" s="362">
        <f t="shared" si="14"/>
        <v>0</v>
      </c>
      <c r="Z87" s="162"/>
      <c r="AA87" s="162"/>
      <c r="AB87" s="38"/>
      <c r="AC87" s="170">
        <f t="shared" si="15"/>
        <v>0</v>
      </c>
      <c r="AD87" s="173">
        <f t="shared" si="9"/>
        <v>0</v>
      </c>
      <c r="AE87" s="428">
        <f t="shared" si="10"/>
        <v>0</v>
      </c>
    </row>
    <row r="88" spans="1:31" x14ac:dyDescent="0.25">
      <c r="A88" s="230">
        <v>74</v>
      </c>
      <c r="B88" s="22" t="s">
        <v>179</v>
      </c>
      <c r="C88" s="23" t="s">
        <v>12</v>
      </c>
      <c r="D88" s="52">
        <f>'Вт День 2 Нед 1'!AG88</f>
        <v>0</v>
      </c>
      <c r="E88" s="433"/>
      <c r="F88" s="489"/>
      <c r="G88" s="38"/>
      <c r="H88" s="489"/>
      <c r="I88" s="35"/>
      <c r="J88" s="38"/>
      <c r="K88" s="38"/>
      <c r="L88" s="490">
        <f t="shared" si="11"/>
        <v>0</v>
      </c>
      <c r="M88" s="489"/>
      <c r="N88" s="38"/>
      <c r="O88" s="489"/>
      <c r="P88" s="35"/>
      <c r="Q88" s="38"/>
      <c r="R88" s="490">
        <f t="shared" si="12"/>
        <v>0</v>
      </c>
      <c r="S88" s="38"/>
      <c r="T88" s="38"/>
      <c r="U88" s="203">
        <f t="shared" si="13"/>
        <v>0</v>
      </c>
      <c r="V88" s="38"/>
      <c r="W88" s="38"/>
      <c r="X88" s="38"/>
      <c r="Y88" s="362">
        <f t="shared" si="14"/>
        <v>0</v>
      </c>
      <c r="Z88" s="162"/>
      <c r="AA88" s="162"/>
      <c r="AB88" s="38"/>
      <c r="AC88" s="170">
        <f t="shared" si="15"/>
        <v>0</v>
      </c>
      <c r="AD88" s="173">
        <f t="shared" si="9"/>
        <v>0</v>
      </c>
      <c r="AE88" s="428">
        <f t="shared" si="10"/>
        <v>0</v>
      </c>
    </row>
    <row r="89" spans="1:31" x14ac:dyDescent="0.25">
      <c r="A89" s="230">
        <v>75</v>
      </c>
      <c r="B89" s="22" t="s">
        <v>180</v>
      </c>
      <c r="C89" s="23" t="s">
        <v>12</v>
      </c>
      <c r="D89" s="52">
        <f>'Вт День 2 Нед 1'!AG89</f>
        <v>0</v>
      </c>
      <c r="E89" s="433"/>
      <c r="F89" s="489"/>
      <c r="G89" s="38"/>
      <c r="H89" s="489"/>
      <c r="I89" s="35"/>
      <c r="J89" s="38"/>
      <c r="K89" s="38"/>
      <c r="L89" s="490">
        <f t="shared" si="11"/>
        <v>0</v>
      </c>
      <c r="M89" s="489"/>
      <c r="N89" s="38"/>
      <c r="O89" s="489"/>
      <c r="P89" s="35"/>
      <c r="Q89" s="38"/>
      <c r="R89" s="490">
        <f t="shared" si="12"/>
        <v>0</v>
      </c>
      <c r="S89" s="38"/>
      <c r="T89" s="38"/>
      <c r="U89" s="203">
        <f t="shared" si="13"/>
        <v>0</v>
      </c>
      <c r="V89" s="38"/>
      <c r="W89" s="38"/>
      <c r="X89" s="38"/>
      <c r="Y89" s="362">
        <f t="shared" si="14"/>
        <v>0</v>
      </c>
      <c r="Z89" s="162"/>
      <c r="AA89" s="162"/>
      <c r="AB89" s="38"/>
      <c r="AC89" s="170">
        <f t="shared" si="15"/>
        <v>0</v>
      </c>
      <c r="AD89" s="173">
        <f t="shared" si="9"/>
        <v>0</v>
      </c>
      <c r="AE89" s="428">
        <f t="shared" si="10"/>
        <v>0</v>
      </c>
    </row>
    <row r="90" spans="1:31" x14ac:dyDescent="0.25">
      <c r="A90" s="230"/>
      <c r="B90" s="269" t="s">
        <v>186</v>
      </c>
      <c r="C90" s="20"/>
      <c r="D90" s="52">
        <f>'Вт День 2 Нед 1'!AG90</f>
        <v>0</v>
      </c>
      <c r="E90" s="432"/>
      <c r="F90" s="497"/>
      <c r="G90" s="35"/>
      <c r="H90" s="489"/>
      <c r="I90" s="35"/>
      <c r="J90" s="38"/>
      <c r="K90" s="38"/>
      <c r="L90" s="490">
        <f t="shared" si="11"/>
        <v>0</v>
      </c>
      <c r="M90" s="497"/>
      <c r="N90" s="35"/>
      <c r="O90" s="489"/>
      <c r="P90" s="35"/>
      <c r="Q90" s="38"/>
      <c r="R90" s="490">
        <f t="shared" si="12"/>
        <v>0</v>
      </c>
      <c r="S90" s="38"/>
      <c r="T90" s="38"/>
      <c r="U90" s="203">
        <f t="shared" si="13"/>
        <v>0</v>
      </c>
      <c r="V90" s="38"/>
      <c r="W90" s="38"/>
      <c r="X90" s="38"/>
      <c r="Y90" s="362">
        <f t="shared" si="14"/>
        <v>0</v>
      </c>
      <c r="Z90" s="162"/>
      <c r="AA90" s="162"/>
      <c r="AB90" s="38"/>
      <c r="AC90" s="170">
        <f t="shared" si="15"/>
        <v>0</v>
      </c>
      <c r="AD90" s="173">
        <f t="shared" si="9"/>
        <v>0</v>
      </c>
      <c r="AE90" s="428">
        <f t="shared" si="10"/>
        <v>0</v>
      </c>
    </row>
    <row r="91" spans="1:31" x14ac:dyDescent="0.25">
      <c r="A91" s="230">
        <v>76</v>
      </c>
      <c r="B91" s="51" t="s">
        <v>188</v>
      </c>
      <c r="C91" s="20" t="s">
        <v>45</v>
      </c>
      <c r="D91" s="52">
        <f>'Вт День 2 Нед 1'!AG91</f>
        <v>0</v>
      </c>
      <c r="E91" s="432"/>
      <c r="F91" s="497"/>
      <c r="G91" s="37"/>
      <c r="H91" s="489"/>
      <c r="I91" s="35"/>
      <c r="J91" s="38"/>
      <c r="K91" s="38"/>
      <c r="L91" s="490">
        <f t="shared" si="11"/>
        <v>0</v>
      </c>
      <c r="M91" s="497"/>
      <c r="N91" s="37"/>
      <c r="O91" s="489"/>
      <c r="P91" s="35"/>
      <c r="Q91" s="38"/>
      <c r="R91" s="490">
        <f t="shared" si="12"/>
        <v>0</v>
      </c>
      <c r="S91" s="38"/>
      <c r="T91" s="38"/>
      <c r="U91" s="203">
        <f t="shared" si="13"/>
        <v>0</v>
      </c>
      <c r="V91" s="38"/>
      <c r="W91" s="38"/>
      <c r="X91" s="38"/>
      <c r="Y91" s="362">
        <f t="shared" si="14"/>
        <v>0</v>
      </c>
      <c r="Z91" s="162"/>
      <c r="AA91" s="162"/>
      <c r="AB91" s="38"/>
      <c r="AC91" s="170">
        <f t="shared" si="15"/>
        <v>0</v>
      </c>
      <c r="AD91" s="173">
        <f t="shared" si="9"/>
        <v>0</v>
      </c>
      <c r="AE91" s="428">
        <f t="shared" si="10"/>
        <v>0</v>
      </c>
    </row>
    <row r="92" spans="1:31" x14ac:dyDescent="0.25">
      <c r="A92" s="230">
        <v>77</v>
      </c>
      <c r="B92" s="19" t="s">
        <v>2</v>
      </c>
      <c r="C92" s="20" t="s">
        <v>45</v>
      </c>
      <c r="D92" s="52">
        <f>'Вт День 2 Нед 1'!AG92</f>
        <v>0</v>
      </c>
      <c r="E92" s="432"/>
      <c r="F92" s="497"/>
      <c r="G92" s="37"/>
      <c r="H92" s="489"/>
      <c r="I92" s="35"/>
      <c r="J92" s="38"/>
      <c r="K92" s="38"/>
      <c r="L92" s="490">
        <f t="shared" si="11"/>
        <v>0</v>
      </c>
      <c r="M92" s="497"/>
      <c r="N92" s="37"/>
      <c r="O92" s="489"/>
      <c r="P92" s="35"/>
      <c r="Q92" s="38"/>
      <c r="R92" s="490">
        <f t="shared" si="12"/>
        <v>0</v>
      </c>
      <c r="S92" s="38"/>
      <c r="T92" s="38"/>
      <c r="U92" s="203">
        <f t="shared" si="13"/>
        <v>0</v>
      </c>
      <c r="V92" s="38"/>
      <c r="W92" s="38"/>
      <c r="X92" s="38"/>
      <c r="Y92" s="362">
        <f t="shared" si="14"/>
        <v>0</v>
      </c>
      <c r="Z92" s="162"/>
      <c r="AA92" s="162"/>
      <c r="AB92" s="38"/>
      <c r="AC92" s="170">
        <f t="shared" si="15"/>
        <v>0</v>
      </c>
      <c r="AD92" s="173">
        <f t="shared" si="9"/>
        <v>0</v>
      </c>
      <c r="AE92" s="428">
        <f t="shared" si="10"/>
        <v>0</v>
      </c>
    </row>
    <row r="93" spans="1:31" x14ac:dyDescent="0.25">
      <c r="A93" s="232"/>
      <c r="B93" s="269" t="s">
        <v>181</v>
      </c>
      <c r="C93" s="17"/>
      <c r="D93" s="52">
        <f>'Вт День 2 Нед 1'!AG93</f>
        <v>0</v>
      </c>
      <c r="E93" s="432"/>
      <c r="F93" s="497"/>
      <c r="G93" s="35"/>
      <c r="H93" s="489"/>
      <c r="I93" s="35"/>
      <c r="J93" s="38"/>
      <c r="K93" s="38"/>
      <c r="L93" s="490">
        <f t="shared" si="11"/>
        <v>0</v>
      </c>
      <c r="M93" s="497"/>
      <c r="N93" s="35"/>
      <c r="O93" s="489"/>
      <c r="P93" s="35"/>
      <c r="Q93" s="38"/>
      <c r="R93" s="490">
        <f t="shared" si="12"/>
        <v>0</v>
      </c>
      <c r="S93" s="38"/>
      <c r="T93" s="38"/>
      <c r="U93" s="203">
        <f t="shared" si="13"/>
        <v>0</v>
      </c>
      <c r="V93" s="38"/>
      <c r="W93" s="38"/>
      <c r="X93" s="38"/>
      <c r="Y93" s="362">
        <f t="shared" si="14"/>
        <v>0</v>
      </c>
      <c r="Z93" s="162"/>
      <c r="AA93" s="162"/>
      <c r="AB93" s="38"/>
      <c r="AC93" s="170">
        <f t="shared" si="15"/>
        <v>0</v>
      </c>
      <c r="AD93" s="173">
        <f t="shared" si="9"/>
        <v>0</v>
      </c>
      <c r="AE93" s="428">
        <f t="shared" si="10"/>
        <v>0</v>
      </c>
    </row>
    <row r="94" spans="1:31" x14ac:dyDescent="0.25">
      <c r="A94" s="233">
        <v>78</v>
      </c>
      <c r="B94" s="19" t="s">
        <v>0</v>
      </c>
      <c r="C94" s="17" t="s">
        <v>82</v>
      </c>
      <c r="D94" s="52">
        <f>'Вт День 2 Нед 1'!AG94</f>
        <v>0</v>
      </c>
      <c r="E94" s="432"/>
      <c r="F94" s="497"/>
      <c r="G94" s="35"/>
      <c r="H94" s="489"/>
      <c r="I94" s="35"/>
      <c r="J94" s="38"/>
      <c r="K94" s="38"/>
      <c r="L94" s="490">
        <f t="shared" si="11"/>
        <v>0</v>
      </c>
      <c r="M94" s="497"/>
      <c r="N94" s="35"/>
      <c r="O94" s="489"/>
      <c r="P94" s="35"/>
      <c r="Q94" s="38"/>
      <c r="R94" s="490">
        <f t="shared" si="12"/>
        <v>0</v>
      </c>
      <c r="S94" s="38"/>
      <c r="T94" s="38"/>
      <c r="U94" s="203">
        <f t="shared" si="13"/>
        <v>0</v>
      </c>
      <c r="V94" s="38"/>
      <c r="W94" s="38"/>
      <c r="X94" s="38"/>
      <c r="Y94" s="362">
        <f t="shared" si="14"/>
        <v>0</v>
      </c>
      <c r="Z94" s="162"/>
      <c r="AA94" s="162"/>
      <c r="AB94" s="38"/>
      <c r="AC94" s="170">
        <f t="shared" si="15"/>
        <v>0</v>
      </c>
      <c r="AD94" s="173">
        <f t="shared" si="9"/>
        <v>0</v>
      </c>
      <c r="AE94" s="428">
        <f t="shared" si="10"/>
        <v>0</v>
      </c>
    </row>
    <row r="95" spans="1:31" x14ac:dyDescent="0.25">
      <c r="A95" s="230">
        <v>79</v>
      </c>
      <c r="B95" s="19" t="s">
        <v>159</v>
      </c>
      <c r="C95" s="17" t="s">
        <v>12</v>
      </c>
      <c r="D95" s="52">
        <f>'Вт День 2 Нед 1'!AG95</f>
        <v>0</v>
      </c>
      <c r="E95" s="432"/>
      <c r="F95" s="497"/>
      <c r="G95" s="35"/>
      <c r="H95" s="489"/>
      <c r="I95" s="35"/>
      <c r="J95" s="38"/>
      <c r="K95" s="38"/>
      <c r="L95" s="490">
        <f t="shared" si="11"/>
        <v>0</v>
      </c>
      <c r="M95" s="497"/>
      <c r="N95" s="35"/>
      <c r="O95" s="489"/>
      <c r="P95" s="35"/>
      <c r="Q95" s="38"/>
      <c r="R95" s="490">
        <f t="shared" si="12"/>
        <v>0</v>
      </c>
      <c r="S95" s="203">
        <v>3.5000000000000003E-2</v>
      </c>
      <c r="T95" s="38"/>
      <c r="U95" s="203">
        <f t="shared" si="13"/>
        <v>3.5000000000000003E-2</v>
      </c>
      <c r="V95" s="38"/>
      <c r="W95" s="38"/>
      <c r="X95" s="38"/>
      <c r="Y95" s="362">
        <f t="shared" si="14"/>
        <v>0</v>
      </c>
      <c r="Z95" s="162"/>
      <c r="AA95" s="162"/>
      <c r="AB95" s="38"/>
      <c r="AC95" s="170">
        <f t="shared" si="15"/>
        <v>0</v>
      </c>
      <c r="AD95" s="173">
        <f t="shared" si="9"/>
        <v>3.5000000000000003E-2</v>
      </c>
      <c r="AE95" s="428">
        <f t="shared" si="10"/>
        <v>-3.5000000000000003E-2</v>
      </c>
    </row>
    <row r="96" spans="1:31" x14ac:dyDescent="0.25">
      <c r="A96" s="233">
        <v>80</v>
      </c>
      <c r="B96" s="16" t="s">
        <v>81</v>
      </c>
      <c r="C96" s="17" t="s">
        <v>12</v>
      </c>
      <c r="D96" s="52">
        <f>'Вт День 2 Нед 1'!AG96</f>
        <v>-0.2</v>
      </c>
      <c r="E96" s="432"/>
      <c r="F96" s="497"/>
      <c r="G96" s="35"/>
      <c r="H96" s="489"/>
      <c r="I96" s="35"/>
      <c r="J96" s="38"/>
      <c r="K96" s="38"/>
      <c r="L96" s="490">
        <f t="shared" si="11"/>
        <v>0</v>
      </c>
      <c r="M96" s="497"/>
      <c r="N96" s="35"/>
      <c r="O96" s="489"/>
      <c r="P96" s="35"/>
      <c r="Q96" s="38"/>
      <c r="R96" s="490">
        <f t="shared" si="12"/>
        <v>0</v>
      </c>
      <c r="S96" s="38"/>
      <c r="T96" s="38"/>
      <c r="U96" s="203">
        <f t="shared" si="13"/>
        <v>0</v>
      </c>
      <c r="V96" s="38"/>
      <c r="W96" s="38"/>
      <c r="X96" s="38"/>
      <c r="Y96" s="362">
        <f t="shared" si="14"/>
        <v>0</v>
      </c>
      <c r="Z96" s="162"/>
      <c r="AA96" s="162"/>
      <c r="AB96" s="38"/>
      <c r="AC96" s="170">
        <f t="shared" si="15"/>
        <v>0</v>
      </c>
      <c r="AD96" s="173">
        <f t="shared" si="9"/>
        <v>0</v>
      </c>
      <c r="AE96" s="428">
        <f t="shared" si="10"/>
        <v>-0.2</v>
      </c>
    </row>
    <row r="97" spans="1:31" x14ac:dyDescent="0.25">
      <c r="A97" s="230">
        <v>81</v>
      </c>
      <c r="B97" s="28" t="s">
        <v>3</v>
      </c>
      <c r="C97" s="29" t="s">
        <v>12</v>
      </c>
      <c r="D97" s="52">
        <f>'Вт День 2 Нед 1'!AG97</f>
        <v>-0.02</v>
      </c>
      <c r="E97" s="436"/>
      <c r="F97" s="497"/>
      <c r="G97" s="35"/>
      <c r="H97" s="489"/>
      <c r="I97" s="35"/>
      <c r="J97" s="38"/>
      <c r="K97" s="38"/>
      <c r="L97" s="490">
        <f t="shared" si="11"/>
        <v>0</v>
      </c>
      <c r="M97" s="497"/>
      <c r="N97" s="35"/>
      <c r="O97" s="489"/>
      <c r="P97" s="35"/>
      <c r="Q97" s="38"/>
      <c r="R97" s="490">
        <f t="shared" si="12"/>
        <v>0</v>
      </c>
      <c r="S97" s="38"/>
      <c r="T97" s="38"/>
      <c r="U97" s="203">
        <f t="shared" si="13"/>
        <v>0</v>
      </c>
      <c r="V97" s="38"/>
      <c r="W97" s="38"/>
      <c r="X97" s="38"/>
      <c r="Y97" s="362">
        <f t="shared" si="14"/>
        <v>0</v>
      </c>
      <c r="Z97" s="162"/>
      <c r="AA97" s="162"/>
      <c r="AB97" s="38"/>
      <c r="AC97" s="170">
        <f t="shared" si="15"/>
        <v>0</v>
      </c>
      <c r="AD97" s="173">
        <f t="shared" si="9"/>
        <v>0</v>
      </c>
      <c r="AE97" s="428">
        <f t="shared" si="10"/>
        <v>-0.02</v>
      </c>
    </row>
    <row r="98" spans="1:31" x14ac:dyDescent="0.25">
      <c r="A98" s="233">
        <v>82</v>
      </c>
      <c r="B98" s="28" t="s">
        <v>183</v>
      </c>
      <c r="C98" s="29" t="s">
        <v>12</v>
      </c>
      <c r="D98" s="52">
        <f>'Вт День 2 Нед 1'!AG98</f>
        <v>0</v>
      </c>
      <c r="E98" s="436"/>
      <c r="F98" s="497"/>
      <c r="G98" s="35"/>
      <c r="H98" s="489"/>
      <c r="I98" s="35"/>
      <c r="J98" s="38"/>
      <c r="K98" s="38"/>
      <c r="L98" s="490">
        <f t="shared" si="11"/>
        <v>0</v>
      </c>
      <c r="M98" s="497"/>
      <c r="N98" s="35"/>
      <c r="O98" s="489"/>
      <c r="P98" s="35"/>
      <c r="Q98" s="38"/>
      <c r="R98" s="490">
        <f t="shared" si="12"/>
        <v>0</v>
      </c>
      <c r="S98" s="38"/>
      <c r="T98" s="38"/>
      <c r="U98" s="203">
        <f t="shared" si="13"/>
        <v>0</v>
      </c>
      <c r="V98" s="38"/>
      <c r="W98" s="38"/>
      <c r="X98" s="38"/>
      <c r="Y98" s="362">
        <f t="shared" si="14"/>
        <v>0</v>
      </c>
      <c r="Z98" s="162"/>
      <c r="AA98" s="162"/>
      <c r="AB98" s="38"/>
      <c r="AC98" s="170">
        <f t="shared" si="15"/>
        <v>0</v>
      </c>
      <c r="AD98" s="173">
        <f t="shared" si="9"/>
        <v>0</v>
      </c>
      <c r="AE98" s="428">
        <f t="shared" si="10"/>
        <v>0</v>
      </c>
    </row>
    <row r="99" spans="1:31" x14ac:dyDescent="0.25">
      <c r="A99" s="230">
        <v>83</v>
      </c>
      <c r="B99" s="28" t="s">
        <v>184</v>
      </c>
      <c r="C99" s="29" t="s">
        <v>12</v>
      </c>
      <c r="D99" s="52">
        <f>'Вт День 2 Нед 1'!AG99</f>
        <v>0</v>
      </c>
      <c r="E99" s="436"/>
      <c r="F99" s="497"/>
      <c r="G99" s="35"/>
      <c r="H99" s="489"/>
      <c r="I99" s="35"/>
      <c r="J99" s="38"/>
      <c r="K99" s="38"/>
      <c r="L99" s="490">
        <f t="shared" si="11"/>
        <v>0</v>
      </c>
      <c r="M99" s="497"/>
      <c r="N99" s="35"/>
      <c r="O99" s="489"/>
      <c r="P99" s="35"/>
      <c r="Q99" s="38"/>
      <c r="R99" s="490">
        <f t="shared" si="12"/>
        <v>0</v>
      </c>
      <c r="S99" s="38"/>
      <c r="T99" s="38"/>
      <c r="U99" s="203">
        <f t="shared" si="13"/>
        <v>0</v>
      </c>
      <c r="V99" s="38"/>
      <c r="W99" s="38"/>
      <c r="X99" s="38"/>
      <c r="Y99" s="362">
        <f t="shared" si="14"/>
        <v>0</v>
      </c>
      <c r="Z99" s="162"/>
      <c r="AA99" s="162"/>
      <c r="AB99" s="38"/>
      <c r="AC99" s="170">
        <f t="shared" si="15"/>
        <v>0</v>
      </c>
      <c r="AD99" s="173">
        <f t="shared" si="9"/>
        <v>0</v>
      </c>
      <c r="AE99" s="428">
        <f t="shared" si="10"/>
        <v>0</v>
      </c>
    </row>
    <row r="100" spans="1:31" x14ac:dyDescent="0.25">
      <c r="A100" s="233">
        <v>84</v>
      </c>
      <c r="B100" s="28" t="s">
        <v>163</v>
      </c>
      <c r="C100" s="29" t="s">
        <v>12</v>
      </c>
      <c r="D100" s="52">
        <f>'Вт День 2 Нед 1'!AG100</f>
        <v>0</v>
      </c>
      <c r="E100" s="436"/>
      <c r="F100" s="497"/>
      <c r="G100" s="35"/>
      <c r="H100" s="489"/>
      <c r="I100" s="35"/>
      <c r="J100" s="38"/>
      <c r="K100" s="38"/>
      <c r="L100" s="490">
        <f t="shared" si="11"/>
        <v>0</v>
      </c>
      <c r="M100" s="497"/>
      <c r="N100" s="35"/>
      <c r="O100" s="489"/>
      <c r="P100" s="35"/>
      <c r="Q100" s="38"/>
      <c r="R100" s="490">
        <f t="shared" si="12"/>
        <v>0</v>
      </c>
      <c r="S100" s="38"/>
      <c r="T100" s="38"/>
      <c r="U100" s="203">
        <f t="shared" si="13"/>
        <v>0</v>
      </c>
      <c r="V100" s="38"/>
      <c r="W100" s="38"/>
      <c r="X100" s="38"/>
      <c r="Y100" s="362">
        <f t="shared" si="14"/>
        <v>0</v>
      </c>
      <c r="Z100" s="162"/>
      <c r="AA100" s="162"/>
      <c r="AB100" s="38"/>
      <c r="AC100" s="170">
        <f t="shared" si="15"/>
        <v>0</v>
      </c>
      <c r="AD100" s="173">
        <f t="shared" si="9"/>
        <v>0</v>
      </c>
      <c r="AE100" s="428">
        <f t="shared" si="10"/>
        <v>0</v>
      </c>
    </row>
    <row r="101" spans="1:31" x14ac:dyDescent="0.25">
      <c r="A101" s="230">
        <v>85</v>
      </c>
      <c r="B101" s="28" t="s">
        <v>182</v>
      </c>
      <c r="C101" s="29" t="s">
        <v>12</v>
      </c>
      <c r="D101" s="52">
        <f>'Вт День 2 Нед 1'!AG101</f>
        <v>0</v>
      </c>
      <c r="E101" s="436"/>
      <c r="F101" s="497"/>
      <c r="G101" s="35"/>
      <c r="H101" s="489"/>
      <c r="I101" s="35"/>
      <c r="J101" s="38"/>
      <c r="K101" s="38"/>
      <c r="L101" s="490">
        <f t="shared" si="11"/>
        <v>0</v>
      </c>
      <c r="M101" s="497"/>
      <c r="N101" s="35"/>
      <c r="O101" s="489"/>
      <c r="P101" s="35"/>
      <c r="Q101" s="38"/>
      <c r="R101" s="490">
        <f t="shared" si="12"/>
        <v>0</v>
      </c>
      <c r="S101" s="38"/>
      <c r="T101" s="38"/>
      <c r="U101" s="203">
        <f t="shared" si="13"/>
        <v>0</v>
      </c>
      <c r="V101" s="38"/>
      <c r="W101" s="38"/>
      <c r="X101" s="38"/>
      <c r="Y101" s="362">
        <f t="shared" si="14"/>
        <v>0</v>
      </c>
      <c r="Z101" s="162"/>
      <c r="AA101" s="162"/>
      <c r="AB101" s="38"/>
      <c r="AC101" s="170">
        <f t="shared" si="15"/>
        <v>0</v>
      </c>
      <c r="AD101" s="173">
        <f t="shared" si="9"/>
        <v>0</v>
      </c>
      <c r="AE101" s="428">
        <f t="shared" si="10"/>
        <v>0</v>
      </c>
    </row>
    <row r="102" spans="1:31" x14ac:dyDescent="0.25">
      <c r="A102" s="233">
        <v>86</v>
      </c>
      <c r="B102" s="19" t="s">
        <v>185</v>
      </c>
      <c r="C102" s="39" t="s">
        <v>82</v>
      </c>
      <c r="D102" s="52">
        <f>'Вт День 2 Нед 1'!AG102</f>
        <v>0</v>
      </c>
      <c r="E102" s="437"/>
      <c r="F102" s="497"/>
      <c r="G102" s="35"/>
      <c r="H102" s="489"/>
      <c r="I102" s="35"/>
      <c r="J102" s="38"/>
      <c r="K102" s="38"/>
      <c r="L102" s="490">
        <f t="shared" si="11"/>
        <v>0</v>
      </c>
      <c r="M102" s="497"/>
      <c r="N102" s="35"/>
      <c r="O102" s="489"/>
      <c r="P102" s="35"/>
      <c r="Q102" s="38"/>
      <c r="R102" s="490">
        <f t="shared" si="12"/>
        <v>0</v>
      </c>
      <c r="S102" s="43"/>
      <c r="T102" s="38"/>
      <c r="U102" s="203">
        <f t="shared" si="13"/>
        <v>0</v>
      </c>
      <c r="V102" s="38"/>
      <c r="W102" s="38"/>
      <c r="X102" s="38"/>
      <c r="Y102" s="362">
        <f t="shared" si="14"/>
        <v>0</v>
      </c>
      <c r="Z102" s="162"/>
      <c r="AA102" s="162"/>
      <c r="AB102" s="38"/>
      <c r="AC102" s="170">
        <f t="shared" si="15"/>
        <v>0</v>
      </c>
      <c r="AD102" s="173">
        <f t="shared" si="9"/>
        <v>0</v>
      </c>
      <c r="AE102" s="428">
        <f t="shared" si="10"/>
        <v>0</v>
      </c>
    </row>
    <row r="103" spans="1:31" x14ac:dyDescent="0.25">
      <c r="A103" s="240"/>
      <c r="B103" s="270" t="s">
        <v>83</v>
      </c>
      <c r="C103" s="40"/>
      <c r="D103" s="52">
        <f>'Вт День 2 Нед 1'!AG103</f>
        <v>0</v>
      </c>
      <c r="E103" s="438"/>
      <c r="F103" s="498"/>
      <c r="G103" s="33"/>
      <c r="H103" s="495"/>
      <c r="I103" s="33"/>
      <c r="J103" s="147"/>
      <c r="K103" s="147"/>
      <c r="L103" s="490">
        <f t="shared" si="11"/>
        <v>0</v>
      </c>
      <c r="M103" s="498"/>
      <c r="N103" s="33"/>
      <c r="O103" s="495"/>
      <c r="P103" s="33"/>
      <c r="Q103" s="147"/>
      <c r="R103" s="490">
        <f t="shared" si="12"/>
        <v>0</v>
      </c>
      <c r="S103" s="147"/>
      <c r="T103" s="147"/>
      <c r="U103" s="203">
        <f t="shared" si="13"/>
        <v>0</v>
      </c>
      <c r="V103" s="147"/>
      <c r="W103" s="147"/>
      <c r="X103" s="147"/>
      <c r="Y103" s="362">
        <f t="shared" si="14"/>
        <v>0</v>
      </c>
      <c r="Z103" s="185"/>
      <c r="AA103" s="185"/>
      <c r="AB103" s="147"/>
      <c r="AC103" s="170">
        <f t="shared" si="15"/>
        <v>0</v>
      </c>
      <c r="AD103" s="173">
        <f t="shared" ref="AD103:AD134" si="16">L103+R103+U103+AC103</f>
        <v>0</v>
      </c>
      <c r="AE103" s="428">
        <f t="shared" ref="AE103:AE134" si="17">(D103+E103)-AD103</f>
        <v>0</v>
      </c>
    </row>
    <row r="104" spans="1:31" x14ac:dyDescent="0.25">
      <c r="A104" s="230">
        <v>87</v>
      </c>
      <c r="B104" s="16" t="s">
        <v>84</v>
      </c>
      <c r="C104" s="29" t="s">
        <v>12</v>
      </c>
      <c r="D104" s="52">
        <f>'Вт День 2 Нед 1'!AG104</f>
        <v>-9.6000000000000002E-4</v>
      </c>
      <c r="E104" s="436"/>
      <c r="F104" s="497"/>
      <c r="G104" s="35"/>
      <c r="H104" s="489"/>
      <c r="I104" s="35"/>
      <c r="J104" s="38"/>
      <c r="K104" s="38"/>
      <c r="L104" s="490">
        <f t="shared" si="11"/>
        <v>0</v>
      </c>
      <c r="M104" s="497"/>
      <c r="N104" s="35"/>
      <c r="O104" s="489"/>
      <c r="P104" s="35"/>
      <c r="Q104" s="38"/>
      <c r="R104" s="490">
        <f t="shared" si="12"/>
        <v>0</v>
      </c>
      <c r="S104" s="38"/>
      <c r="T104" s="38"/>
      <c r="U104" s="203">
        <f t="shared" si="13"/>
        <v>0</v>
      </c>
      <c r="V104" s="38"/>
      <c r="W104" s="38"/>
      <c r="X104" s="38"/>
      <c r="Y104" s="362">
        <f t="shared" si="14"/>
        <v>0</v>
      </c>
      <c r="Z104" s="634">
        <v>9.6000000000000002E-4</v>
      </c>
      <c r="AA104" s="162"/>
      <c r="AB104" s="38"/>
      <c r="AC104" s="170">
        <f t="shared" si="15"/>
        <v>9.6000000000000002E-4</v>
      </c>
      <c r="AD104" s="173">
        <f t="shared" si="16"/>
        <v>9.6000000000000002E-4</v>
      </c>
      <c r="AE104" s="428">
        <f t="shared" si="17"/>
        <v>-1.92E-3</v>
      </c>
    </row>
    <row r="105" spans="1:31" x14ac:dyDescent="0.25">
      <c r="A105" s="240"/>
      <c r="B105" s="267">
        <v>4.8000000000000001E-2</v>
      </c>
      <c r="C105" s="39" t="s">
        <v>82</v>
      </c>
      <c r="D105" s="52">
        <f>'Вт День 2 Нед 1'!AG105</f>
        <v>0</v>
      </c>
      <c r="E105" s="437"/>
      <c r="F105" s="499"/>
      <c r="G105" s="46"/>
      <c r="H105" s="486"/>
      <c r="I105" s="46"/>
      <c r="J105" s="149"/>
      <c r="K105" s="149"/>
      <c r="L105" s="490">
        <f t="shared" si="11"/>
        <v>0</v>
      </c>
      <c r="M105" s="499"/>
      <c r="N105" s="46"/>
      <c r="O105" s="486"/>
      <c r="P105" s="46"/>
      <c r="Q105" s="149"/>
      <c r="R105" s="490">
        <f t="shared" si="12"/>
        <v>0</v>
      </c>
      <c r="S105" s="150"/>
      <c r="T105" s="149"/>
      <c r="U105" s="203">
        <f t="shared" si="13"/>
        <v>0</v>
      </c>
      <c r="V105" s="150"/>
      <c r="W105" s="150"/>
      <c r="X105" s="150"/>
      <c r="Y105" s="362">
        <f t="shared" si="14"/>
        <v>0</v>
      </c>
      <c r="Z105" s="186"/>
      <c r="AA105" s="186"/>
      <c r="AB105" s="150"/>
      <c r="AC105" s="170">
        <f t="shared" si="15"/>
        <v>0</v>
      </c>
      <c r="AD105" s="173">
        <f t="shared" si="16"/>
        <v>0</v>
      </c>
      <c r="AE105" s="428">
        <f t="shared" si="17"/>
        <v>0</v>
      </c>
    </row>
    <row r="106" spans="1:31" x14ac:dyDescent="0.25">
      <c r="A106" s="241"/>
      <c r="B106" s="271" t="s">
        <v>189</v>
      </c>
      <c r="C106" s="35"/>
      <c r="D106" s="52">
        <f>'Вт День 2 Нед 1'!AG106</f>
        <v>0</v>
      </c>
      <c r="E106" s="439"/>
      <c r="F106" s="484"/>
      <c r="G106" s="35"/>
      <c r="H106" s="483"/>
      <c r="I106" s="38"/>
      <c r="J106" s="38"/>
      <c r="K106" s="151"/>
      <c r="L106" s="490">
        <f t="shared" si="11"/>
        <v>0</v>
      </c>
      <c r="M106" s="484"/>
      <c r="N106" s="35"/>
      <c r="O106" s="483"/>
      <c r="P106" s="38"/>
      <c r="Q106" s="151"/>
      <c r="R106" s="490">
        <f t="shared" si="12"/>
        <v>0</v>
      </c>
      <c r="S106" s="148"/>
      <c r="T106" s="38"/>
      <c r="U106" s="203">
        <f t="shared" si="13"/>
        <v>0</v>
      </c>
      <c r="V106" s="148"/>
      <c r="W106" s="148"/>
      <c r="X106" s="148"/>
      <c r="Y106" s="362">
        <f t="shared" si="14"/>
        <v>0</v>
      </c>
      <c r="Z106" s="161"/>
      <c r="AA106" s="162"/>
      <c r="AB106" s="53"/>
      <c r="AC106" s="170">
        <f t="shared" si="15"/>
        <v>0</v>
      </c>
      <c r="AD106" s="173">
        <f t="shared" si="16"/>
        <v>0</v>
      </c>
      <c r="AE106" s="428">
        <f t="shared" si="17"/>
        <v>0</v>
      </c>
    </row>
    <row r="107" spans="1:31" x14ac:dyDescent="0.25">
      <c r="A107" s="230">
        <v>88</v>
      </c>
      <c r="B107" s="19" t="s">
        <v>71</v>
      </c>
      <c r="C107" s="20" t="s">
        <v>12</v>
      </c>
      <c r="D107" s="52">
        <f>'Вт День 2 Нед 1'!AG107</f>
        <v>0</v>
      </c>
      <c r="E107" s="432"/>
      <c r="F107" s="497"/>
      <c r="G107" s="35"/>
      <c r="H107" s="489"/>
      <c r="I107" s="38"/>
      <c r="J107" s="38"/>
      <c r="K107" s="38"/>
      <c r="L107" s="490">
        <f t="shared" si="11"/>
        <v>0</v>
      </c>
      <c r="M107" s="497"/>
      <c r="N107" s="35"/>
      <c r="O107" s="489"/>
      <c r="P107" s="38"/>
      <c r="Q107" s="38"/>
      <c r="R107" s="490">
        <f t="shared" si="12"/>
        <v>0</v>
      </c>
      <c r="S107" s="38"/>
      <c r="T107" s="38"/>
      <c r="U107" s="203">
        <f t="shared" si="13"/>
        <v>0</v>
      </c>
      <c r="V107" s="38"/>
      <c r="W107" s="38"/>
      <c r="X107" s="38"/>
      <c r="Y107" s="362">
        <f t="shared" si="14"/>
        <v>0</v>
      </c>
      <c r="Z107" s="161"/>
      <c r="AA107" s="162"/>
      <c r="AB107" s="35"/>
      <c r="AC107" s="170">
        <f t="shared" si="15"/>
        <v>0</v>
      </c>
      <c r="AD107" s="173">
        <f t="shared" si="16"/>
        <v>0</v>
      </c>
      <c r="AE107" s="428">
        <f t="shared" si="17"/>
        <v>0</v>
      </c>
    </row>
    <row r="108" spans="1:31" x14ac:dyDescent="0.25">
      <c r="A108" s="230">
        <v>89</v>
      </c>
      <c r="B108" s="24" t="s">
        <v>102</v>
      </c>
      <c r="C108" s="25" t="s">
        <v>12</v>
      </c>
      <c r="D108" s="52">
        <f>'Вт День 2 Нед 1'!AG108</f>
        <v>0</v>
      </c>
      <c r="E108" s="434"/>
      <c r="F108" s="497"/>
      <c r="G108" s="35"/>
      <c r="H108" s="489"/>
      <c r="I108" s="38"/>
      <c r="J108" s="38"/>
      <c r="K108" s="38"/>
      <c r="L108" s="490">
        <f t="shared" si="11"/>
        <v>0</v>
      </c>
      <c r="M108" s="497"/>
      <c r="N108" s="35"/>
      <c r="O108" s="489"/>
      <c r="P108" s="38"/>
      <c r="Q108" s="38"/>
      <c r="R108" s="490">
        <f t="shared" si="12"/>
        <v>0</v>
      </c>
      <c r="S108" s="38"/>
      <c r="T108" s="38"/>
      <c r="U108" s="203">
        <f t="shared" si="13"/>
        <v>0</v>
      </c>
      <c r="V108" s="38"/>
      <c r="W108" s="38"/>
      <c r="X108" s="38"/>
      <c r="Y108" s="362">
        <f t="shared" si="14"/>
        <v>0</v>
      </c>
      <c r="Z108" s="161"/>
      <c r="AA108" s="162"/>
      <c r="AB108" s="35"/>
      <c r="AC108" s="170">
        <f t="shared" si="15"/>
        <v>0</v>
      </c>
      <c r="AD108" s="173">
        <f t="shared" si="16"/>
        <v>0</v>
      </c>
      <c r="AE108" s="428">
        <f t="shared" si="17"/>
        <v>0</v>
      </c>
    </row>
    <row r="109" spans="1:31" x14ac:dyDescent="0.25">
      <c r="A109" s="230">
        <v>90</v>
      </c>
      <c r="B109" s="24" t="s">
        <v>80</v>
      </c>
      <c r="C109" s="25" t="s">
        <v>12</v>
      </c>
      <c r="D109" s="52">
        <f>'Вт День 2 Нед 1'!AG109</f>
        <v>0</v>
      </c>
      <c r="E109" s="434"/>
      <c r="F109" s="497"/>
      <c r="G109" s="35"/>
      <c r="H109" s="489"/>
      <c r="I109" s="38"/>
      <c r="J109" s="38"/>
      <c r="K109" s="38"/>
      <c r="L109" s="490">
        <f t="shared" si="11"/>
        <v>0</v>
      </c>
      <c r="M109" s="497"/>
      <c r="N109" s="35"/>
      <c r="O109" s="489"/>
      <c r="P109" s="38"/>
      <c r="Q109" s="38"/>
      <c r="R109" s="490">
        <f t="shared" si="12"/>
        <v>0</v>
      </c>
      <c r="S109" s="38"/>
      <c r="T109" s="38"/>
      <c r="U109" s="203">
        <f t="shared" si="13"/>
        <v>0</v>
      </c>
      <c r="V109" s="38"/>
      <c r="W109" s="38"/>
      <c r="X109" s="38"/>
      <c r="Y109" s="362">
        <f t="shared" si="14"/>
        <v>0</v>
      </c>
      <c r="Z109" s="161"/>
      <c r="AA109" s="162"/>
      <c r="AB109" s="35"/>
      <c r="AC109" s="170">
        <f t="shared" si="15"/>
        <v>0</v>
      </c>
      <c r="AD109" s="173">
        <f t="shared" si="16"/>
        <v>0</v>
      </c>
      <c r="AE109" s="428">
        <f t="shared" si="17"/>
        <v>0</v>
      </c>
    </row>
    <row r="110" spans="1:31" x14ac:dyDescent="0.25">
      <c r="A110" s="230">
        <v>91</v>
      </c>
      <c r="B110" s="16" t="s">
        <v>103</v>
      </c>
      <c r="C110" s="25" t="s">
        <v>12</v>
      </c>
      <c r="D110" s="52">
        <f>'Вт День 2 Нед 1'!AG110</f>
        <v>0</v>
      </c>
      <c r="E110" s="434"/>
      <c r="F110" s="497"/>
      <c r="G110" s="35"/>
      <c r="H110" s="489"/>
      <c r="I110" s="38"/>
      <c r="J110" s="38"/>
      <c r="K110" s="38"/>
      <c r="L110" s="490">
        <f t="shared" si="11"/>
        <v>0</v>
      </c>
      <c r="M110" s="497"/>
      <c r="N110" s="35"/>
      <c r="O110" s="489"/>
      <c r="P110" s="38"/>
      <c r="Q110" s="38"/>
      <c r="R110" s="490">
        <f t="shared" si="12"/>
        <v>0</v>
      </c>
      <c r="S110" s="38"/>
      <c r="T110" s="38"/>
      <c r="U110" s="203">
        <f t="shared" si="13"/>
        <v>0</v>
      </c>
      <c r="V110" s="38"/>
      <c r="W110" s="38"/>
      <c r="X110" s="38"/>
      <c r="Y110" s="362">
        <f t="shared" si="14"/>
        <v>0</v>
      </c>
      <c r="Z110" s="161"/>
      <c r="AA110" s="162"/>
      <c r="AB110" s="35"/>
      <c r="AC110" s="170">
        <f t="shared" si="15"/>
        <v>0</v>
      </c>
      <c r="AD110" s="173">
        <f t="shared" si="16"/>
        <v>0</v>
      </c>
      <c r="AE110" s="428">
        <f t="shared" si="17"/>
        <v>0</v>
      </c>
    </row>
    <row r="111" spans="1:31" x14ac:dyDescent="0.25">
      <c r="A111" s="230">
        <v>92</v>
      </c>
      <c r="B111" s="16" t="s">
        <v>104</v>
      </c>
      <c r="C111" s="25" t="s">
        <v>12</v>
      </c>
      <c r="D111" s="52">
        <f>'Вт День 2 Нед 1'!AG111</f>
        <v>0</v>
      </c>
      <c r="E111" s="434"/>
      <c r="F111" s="497"/>
      <c r="G111" s="35"/>
      <c r="H111" s="489"/>
      <c r="I111" s="38"/>
      <c r="J111" s="38"/>
      <c r="K111" s="38"/>
      <c r="L111" s="490">
        <f t="shared" si="11"/>
        <v>0</v>
      </c>
      <c r="M111" s="497"/>
      <c r="N111" s="35"/>
      <c r="O111" s="489"/>
      <c r="P111" s="38"/>
      <c r="Q111" s="38"/>
      <c r="R111" s="490">
        <f t="shared" si="12"/>
        <v>0</v>
      </c>
      <c r="S111" s="38"/>
      <c r="T111" s="38"/>
      <c r="U111" s="203">
        <f t="shared" si="13"/>
        <v>0</v>
      </c>
      <c r="V111" s="38"/>
      <c r="W111" s="38"/>
      <c r="X111" s="38"/>
      <c r="Y111" s="362">
        <f t="shared" si="14"/>
        <v>0</v>
      </c>
      <c r="Z111" s="161"/>
      <c r="AA111" s="162"/>
      <c r="AB111" s="35"/>
      <c r="AC111" s="170">
        <f t="shared" si="15"/>
        <v>0</v>
      </c>
      <c r="AD111" s="173">
        <f t="shared" si="16"/>
        <v>0</v>
      </c>
      <c r="AE111" s="428">
        <f t="shared" si="17"/>
        <v>0</v>
      </c>
    </row>
    <row r="112" spans="1:31" x14ac:dyDescent="0.25">
      <c r="A112" s="230">
        <v>93</v>
      </c>
      <c r="B112" s="24" t="s">
        <v>108</v>
      </c>
      <c r="C112" s="25" t="s">
        <v>12</v>
      </c>
      <c r="D112" s="52">
        <f>'Вт День 2 Нед 1'!AG112</f>
        <v>0</v>
      </c>
      <c r="E112" s="434"/>
      <c r="F112" s="497"/>
      <c r="G112" s="35"/>
      <c r="H112" s="489"/>
      <c r="I112" s="38"/>
      <c r="J112" s="38"/>
      <c r="K112" s="38"/>
      <c r="L112" s="490">
        <f t="shared" si="11"/>
        <v>0</v>
      </c>
      <c r="M112" s="497"/>
      <c r="N112" s="35"/>
      <c r="O112" s="489"/>
      <c r="P112" s="38"/>
      <c r="Q112" s="38"/>
      <c r="R112" s="490">
        <f t="shared" si="12"/>
        <v>0</v>
      </c>
      <c r="S112" s="38"/>
      <c r="T112" s="38"/>
      <c r="U112" s="203">
        <f t="shared" si="13"/>
        <v>0</v>
      </c>
      <c r="V112" s="38"/>
      <c r="W112" s="38"/>
      <c r="X112" s="38"/>
      <c r="Y112" s="362">
        <f t="shared" si="14"/>
        <v>0</v>
      </c>
      <c r="Z112" s="161"/>
      <c r="AA112" s="162"/>
      <c r="AB112" s="35"/>
      <c r="AC112" s="170">
        <f t="shared" si="15"/>
        <v>0</v>
      </c>
      <c r="AD112" s="173">
        <f t="shared" si="16"/>
        <v>0</v>
      </c>
      <c r="AE112" s="428">
        <f t="shared" si="17"/>
        <v>0</v>
      </c>
    </row>
    <row r="113" spans="1:31" x14ac:dyDescent="0.25">
      <c r="A113" s="230">
        <v>94</v>
      </c>
      <c r="B113" s="24" t="s">
        <v>79</v>
      </c>
      <c r="C113" s="25" t="s">
        <v>12</v>
      </c>
      <c r="D113" s="52">
        <f>'Вт День 2 Нед 1'!AG113</f>
        <v>0</v>
      </c>
      <c r="E113" s="434"/>
      <c r="F113" s="497"/>
      <c r="G113" s="35"/>
      <c r="H113" s="489"/>
      <c r="I113" s="38"/>
      <c r="J113" s="38"/>
      <c r="K113" s="38"/>
      <c r="L113" s="490">
        <f t="shared" si="11"/>
        <v>0</v>
      </c>
      <c r="M113" s="497"/>
      <c r="N113" s="35"/>
      <c r="O113" s="489"/>
      <c r="P113" s="38"/>
      <c r="Q113" s="38"/>
      <c r="R113" s="490">
        <f t="shared" si="12"/>
        <v>0</v>
      </c>
      <c r="S113" s="38"/>
      <c r="T113" s="38"/>
      <c r="U113" s="203">
        <f t="shared" si="13"/>
        <v>0</v>
      </c>
      <c r="V113" s="38"/>
      <c r="W113" s="38"/>
      <c r="X113" s="38"/>
      <c r="Y113" s="362">
        <f t="shared" si="14"/>
        <v>0</v>
      </c>
      <c r="Z113" s="161"/>
      <c r="AA113" s="162"/>
      <c r="AB113" s="35"/>
      <c r="AC113" s="170">
        <f t="shared" si="15"/>
        <v>0</v>
      </c>
      <c r="AD113" s="173">
        <f t="shared" si="16"/>
        <v>0</v>
      </c>
      <c r="AE113" s="428">
        <f t="shared" si="17"/>
        <v>0</v>
      </c>
    </row>
    <row r="114" spans="1:31" x14ac:dyDescent="0.25">
      <c r="A114" s="230"/>
      <c r="B114" s="268" t="s">
        <v>61</v>
      </c>
      <c r="C114" s="7"/>
      <c r="D114" s="52">
        <f>'Вт День 2 Нед 1'!AG114</f>
        <v>0</v>
      </c>
      <c r="E114" s="7"/>
      <c r="F114" s="489"/>
      <c r="G114" s="38"/>
      <c r="H114" s="489"/>
      <c r="I114" s="35"/>
      <c r="J114" s="38"/>
      <c r="K114" s="38"/>
      <c r="L114" s="490">
        <f t="shared" si="11"/>
        <v>0</v>
      </c>
      <c r="M114" s="489"/>
      <c r="N114" s="38"/>
      <c r="O114" s="489"/>
      <c r="P114" s="35"/>
      <c r="Q114" s="38"/>
      <c r="R114" s="490">
        <f t="shared" si="12"/>
        <v>0</v>
      </c>
      <c r="S114" s="38"/>
      <c r="T114" s="38"/>
      <c r="U114" s="203">
        <f t="shared" si="13"/>
        <v>0</v>
      </c>
      <c r="V114" s="38"/>
      <c r="W114" s="38"/>
      <c r="X114" s="38"/>
      <c r="Y114" s="362">
        <f t="shared" si="14"/>
        <v>0</v>
      </c>
      <c r="Z114" s="162"/>
      <c r="AA114" s="162"/>
      <c r="AB114" s="38"/>
      <c r="AC114" s="170">
        <f t="shared" si="15"/>
        <v>0</v>
      </c>
      <c r="AD114" s="173">
        <f t="shared" si="16"/>
        <v>0</v>
      </c>
      <c r="AE114" s="428">
        <f t="shared" si="17"/>
        <v>0</v>
      </c>
    </row>
    <row r="115" spans="1:31" x14ac:dyDescent="0.25">
      <c r="A115" s="230">
        <v>95</v>
      </c>
      <c r="B115" s="16" t="s">
        <v>1</v>
      </c>
      <c r="C115" s="17" t="s">
        <v>12</v>
      </c>
      <c r="D115" s="52">
        <f>'Вт День 2 Нед 1'!AG115</f>
        <v>0</v>
      </c>
      <c r="E115" s="432"/>
      <c r="F115" s="489"/>
      <c r="G115" s="38"/>
      <c r="H115" s="489"/>
      <c r="I115" s="35"/>
      <c r="J115" s="38"/>
      <c r="K115" s="38"/>
      <c r="L115" s="490">
        <f t="shared" si="11"/>
        <v>0</v>
      </c>
      <c r="M115" s="489"/>
      <c r="N115" s="38"/>
      <c r="O115" s="489"/>
      <c r="P115" s="35"/>
      <c r="Q115" s="38"/>
      <c r="R115" s="490">
        <f t="shared" si="12"/>
        <v>0</v>
      </c>
      <c r="S115" s="38"/>
      <c r="T115" s="38"/>
      <c r="U115" s="203">
        <f t="shared" si="13"/>
        <v>0</v>
      </c>
      <c r="V115" s="38"/>
      <c r="W115" s="38"/>
      <c r="X115" s="38"/>
      <c r="Y115" s="362">
        <f t="shared" si="14"/>
        <v>0</v>
      </c>
      <c r="Z115" s="162"/>
      <c r="AA115" s="162"/>
      <c r="AB115" s="38"/>
      <c r="AC115" s="170">
        <f t="shared" si="15"/>
        <v>0</v>
      </c>
      <c r="AD115" s="173">
        <f t="shared" si="16"/>
        <v>0</v>
      </c>
      <c r="AE115" s="428">
        <f t="shared" si="17"/>
        <v>0</v>
      </c>
    </row>
    <row r="116" spans="1:31" x14ac:dyDescent="0.25">
      <c r="A116" s="230">
        <v>96</v>
      </c>
      <c r="B116" s="19" t="s">
        <v>62</v>
      </c>
      <c r="C116" s="20" t="s">
        <v>12</v>
      </c>
      <c r="D116" s="52">
        <f>'Вт День 2 Нед 1'!AG116</f>
        <v>0</v>
      </c>
      <c r="E116" s="432"/>
      <c r="F116" s="489"/>
      <c r="G116" s="38"/>
      <c r="H116" s="489"/>
      <c r="I116" s="35"/>
      <c r="J116" s="38"/>
      <c r="K116" s="38"/>
      <c r="L116" s="490">
        <f t="shared" si="11"/>
        <v>0</v>
      </c>
      <c r="M116" s="489"/>
      <c r="N116" s="38"/>
      <c r="O116" s="489"/>
      <c r="P116" s="35"/>
      <c r="Q116" s="38"/>
      <c r="R116" s="490">
        <f t="shared" si="12"/>
        <v>0</v>
      </c>
      <c r="S116" s="38"/>
      <c r="T116" s="38"/>
      <c r="U116" s="203">
        <f t="shared" si="13"/>
        <v>0</v>
      </c>
      <c r="V116" s="38"/>
      <c r="W116" s="38"/>
      <c r="X116" s="38"/>
      <c r="Y116" s="362">
        <f t="shared" si="14"/>
        <v>0</v>
      </c>
      <c r="Z116" s="162"/>
      <c r="AA116" s="162"/>
      <c r="AB116" s="38"/>
      <c r="AC116" s="170">
        <f t="shared" si="15"/>
        <v>0</v>
      </c>
      <c r="AD116" s="173">
        <f t="shared" si="16"/>
        <v>0</v>
      </c>
      <c r="AE116" s="428">
        <f t="shared" si="17"/>
        <v>0</v>
      </c>
    </row>
    <row r="117" spans="1:31" x14ac:dyDescent="0.25">
      <c r="A117" s="230">
        <v>97</v>
      </c>
      <c r="B117" s="19" t="s">
        <v>89</v>
      </c>
      <c r="C117" s="20" t="s">
        <v>12</v>
      </c>
      <c r="D117" s="52">
        <f>'Вт День 2 Нед 1'!AG117</f>
        <v>0</v>
      </c>
      <c r="E117" s="432"/>
      <c r="F117" s="489"/>
      <c r="G117" s="38"/>
      <c r="H117" s="489"/>
      <c r="I117" s="35"/>
      <c r="J117" s="38"/>
      <c r="K117" s="38"/>
      <c r="L117" s="490">
        <f t="shared" si="11"/>
        <v>0</v>
      </c>
      <c r="M117" s="489"/>
      <c r="N117" s="38"/>
      <c r="O117" s="489"/>
      <c r="P117" s="35"/>
      <c r="Q117" s="38"/>
      <c r="R117" s="490">
        <f t="shared" si="12"/>
        <v>0</v>
      </c>
      <c r="S117" s="38"/>
      <c r="T117" s="38"/>
      <c r="U117" s="203">
        <f t="shared" si="13"/>
        <v>0</v>
      </c>
      <c r="V117" s="38"/>
      <c r="W117" s="38"/>
      <c r="X117" s="38"/>
      <c r="Y117" s="362">
        <f t="shared" si="14"/>
        <v>0</v>
      </c>
      <c r="Z117" s="162"/>
      <c r="AA117" s="162"/>
      <c r="AB117" s="38"/>
      <c r="AC117" s="170">
        <f t="shared" si="15"/>
        <v>0</v>
      </c>
      <c r="AD117" s="173">
        <f t="shared" si="16"/>
        <v>0</v>
      </c>
      <c r="AE117" s="428">
        <f t="shared" si="17"/>
        <v>0</v>
      </c>
    </row>
    <row r="118" spans="1:31" x14ac:dyDescent="0.25">
      <c r="A118" s="230">
        <v>98</v>
      </c>
      <c r="B118" s="19" t="s">
        <v>63</v>
      </c>
      <c r="C118" s="20" t="s">
        <v>12</v>
      </c>
      <c r="D118" s="52">
        <f>'Вт День 2 Нед 1'!AG118</f>
        <v>0</v>
      </c>
      <c r="E118" s="432"/>
      <c r="F118" s="489"/>
      <c r="G118" s="38"/>
      <c r="H118" s="489"/>
      <c r="I118" s="35"/>
      <c r="J118" s="38"/>
      <c r="K118" s="38"/>
      <c r="L118" s="490">
        <f t="shared" si="11"/>
        <v>0</v>
      </c>
      <c r="M118" s="489"/>
      <c r="N118" s="38"/>
      <c r="O118" s="489"/>
      <c r="P118" s="35"/>
      <c r="Q118" s="38"/>
      <c r="R118" s="490">
        <f t="shared" si="12"/>
        <v>0</v>
      </c>
      <c r="S118" s="38"/>
      <c r="T118" s="38"/>
      <c r="U118" s="203">
        <f t="shared" si="13"/>
        <v>0</v>
      </c>
      <c r="V118" s="38"/>
      <c r="W118" s="38"/>
      <c r="X118" s="38"/>
      <c r="Y118" s="362">
        <f t="shared" si="14"/>
        <v>0</v>
      </c>
      <c r="Z118" s="162"/>
      <c r="AA118" s="162"/>
      <c r="AB118" s="38"/>
      <c r="AC118" s="170">
        <f t="shared" si="15"/>
        <v>0</v>
      </c>
      <c r="AD118" s="173">
        <f t="shared" si="16"/>
        <v>0</v>
      </c>
      <c r="AE118" s="428">
        <f t="shared" si="17"/>
        <v>0</v>
      </c>
    </row>
    <row r="119" spans="1:31" x14ac:dyDescent="0.25">
      <c r="A119" s="230">
        <v>99</v>
      </c>
      <c r="B119" s="16" t="s">
        <v>64</v>
      </c>
      <c r="C119" s="17" t="s">
        <v>12</v>
      </c>
      <c r="D119" s="52">
        <f>'Вт День 2 Нед 1'!AG119</f>
        <v>-1.2E-2</v>
      </c>
      <c r="E119" s="432"/>
      <c r="F119" s="489"/>
      <c r="G119" s="38"/>
      <c r="H119" s="489"/>
      <c r="I119" s="484"/>
      <c r="J119" s="38"/>
      <c r="K119" s="38"/>
      <c r="L119" s="490">
        <f t="shared" si="11"/>
        <v>0</v>
      </c>
      <c r="M119" s="489"/>
      <c r="N119" s="38"/>
      <c r="O119" s="489"/>
      <c r="P119" s="484"/>
      <c r="Q119" s="38"/>
      <c r="R119" s="490">
        <f t="shared" si="12"/>
        <v>0</v>
      </c>
      <c r="S119" s="38"/>
      <c r="T119" s="38"/>
      <c r="U119" s="203">
        <f t="shared" si="13"/>
        <v>0</v>
      </c>
      <c r="V119" s="38"/>
      <c r="W119" s="38"/>
      <c r="X119" s="38"/>
      <c r="Y119" s="362">
        <f t="shared" si="14"/>
        <v>0</v>
      </c>
      <c r="Z119" s="162"/>
      <c r="AA119" s="162"/>
      <c r="AB119" s="38"/>
      <c r="AC119" s="170">
        <f t="shared" si="15"/>
        <v>0</v>
      </c>
      <c r="AD119" s="173">
        <f t="shared" si="16"/>
        <v>0</v>
      </c>
      <c r="AE119" s="428">
        <f t="shared" si="17"/>
        <v>-1.2E-2</v>
      </c>
    </row>
    <row r="120" spans="1:31" x14ac:dyDescent="0.25">
      <c r="A120" s="230">
        <v>100</v>
      </c>
      <c r="B120" s="16" t="s">
        <v>65</v>
      </c>
      <c r="C120" s="17" t="s">
        <v>12</v>
      </c>
      <c r="D120" s="52">
        <f>'Вт День 2 Нед 1'!AG120</f>
        <v>-0.2228</v>
      </c>
      <c r="E120" s="432"/>
      <c r="F120" s="489"/>
      <c r="G120" s="38"/>
      <c r="H120" s="489"/>
      <c r="I120" s="406">
        <v>1.14E-2</v>
      </c>
      <c r="J120" s="38"/>
      <c r="K120" s="38"/>
      <c r="L120" s="490">
        <f t="shared" si="11"/>
        <v>1.14E-2</v>
      </c>
      <c r="M120" s="489"/>
      <c r="N120" s="38"/>
      <c r="O120" s="489"/>
      <c r="P120" s="406">
        <v>1.14E-2</v>
      </c>
      <c r="Q120" s="38"/>
      <c r="R120" s="490">
        <f t="shared" si="12"/>
        <v>1.14E-2</v>
      </c>
      <c r="S120" s="38"/>
      <c r="T120" s="38"/>
      <c r="U120" s="203">
        <f t="shared" si="13"/>
        <v>0</v>
      </c>
      <c r="V120" s="38"/>
      <c r="W120" s="38"/>
      <c r="X120" s="38"/>
      <c r="Y120" s="362">
        <f t="shared" si="14"/>
        <v>0</v>
      </c>
      <c r="Z120" s="162"/>
      <c r="AA120" s="194"/>
      <c r="AB120" s="38"/>
      <c r="AC120" s="170">
        <f t="shared" si="15"/>
        <v>0</v>
      </c>
      <c r="AD120" s="173">
        <f t="shared" si="16"/>
        <v>2.2800000000000001E-2</v>
      </c>
      <c r="AE120" s="428">
        <f t="shared" si="17"/>
        <v>-0.24559999999999998</v>
      </c>
    </row>
    <row r="121" spans="1:31" x14ac:dyDescent="0.25">
      <c r="A121" s="230"/>
      <c r="B121" s="268" t="s">
        <v>117</v>
      </c>
      <c r="C121" s="7"/>
      <c r="D121" s="52">
        <f>'Вт День 2 Нед 1'!AG121</f>
        <v>0</v>
      </c>
      <c r="E121" s="7"/>
      <c r="F121" s="489"/>
      <c r="G121" s="38"/>
      <c r="H121" s="489"/>
      <c r="I121" s="35"/>
      <c r="J121" s="38"/>
      <c r="K121" s="38"/>
      <c r="L121" s="490">
        <f t="shared" si="11"/>
        <v>0</v>
      </c>
      <c r="M121" s="489"/>
      <c r="N121" s="38"/>
      <c r="O121" s="489"/>
      <c r="P121" s="35"/>
      <c r="Q121" s="38"/>
      <c r="R121" s="490">
        <f t="shared" si="12"/>
        <v>0</v>
      </c>
      <c r="S121" s="38"/>
      <c r="T121" s="38"/>
      <c r="U121" s="203">
        <f t="shared" si="13"/>
        <v>0</v>
      </c>
      <c r="V121" s="38"/>
      <c r="W121" s="38"/>
      <c r="X121" s="38"/>
      <c r="Y121" s="362">
        <f t="shared" si="14"/>
        <v>0</v>
      </c>
      <c r="Z121" s="162"/>
      <c r="AA121" s="162"/>
      <c r="AB121" s="38"/>
      <c r="AC121" s="170">
        <f t="shared" si="15"/>
        <v>0</v>
      </c>
      <c r="AD121" s="173">
        <f t="shared" si="16"/>
        <v>0</v>
      </c>
      <c r="AE121" s="428">
        <f t="shared" si="17"/>
        <v>0</v>
      </c>
    </row>
    <row r="122" spans="1:31" x14ac:dyDescent="0.25">
      <c r="A122" s="242">
        <v>101</v>
      </c>
      <c r="B122" s="16" t="s">
        <v>72</v>
      </c>
      <c r="C122" s="25" t="s">
        <v>12</v>
      </c>
      <c r="D122" s="52">
        <f>'Вт День 2 Нед 1'!AG122</f>
        <v>0</v>
      </c>
      <c r="E122" s="434"/>
      <c r="F122" s="489"/>
      <c r="G122" s="38"/>
      <c r="H122" s="405">
        <v>7.1249999999999994E-2</v>
      </c>
      <c r="I122" s="35"/>
      <c r="J122" s="38"/>
      <c r="K122" s="38"/>
      <c r="L122" s="490">
        <f t="shared" si="11"/>
        <v>7.1249999999999994E-2</v>
      </c>
      <c r="M122" s="489"/>
      <c r="N122" s="38"/>
      <c r="O122" s="405">
        <v>7.1249999999999994E-2</v>
      </c>
      <c r="P122" s="35"/>
      <c r="Q122" s="38"/>
      <c r="R122" s="490">
        <f t="shared" si="12"/>
        <v>7.1249999999999994E-2</v>
      </c>
      <c r="S122" s="38"/>
      <c r="T122" s="38"/>
      <c r="U122" s="203">
        <f t="shared" si="13"/>
        <v>0</v>
      </c>
      <c r="V122" s="38"/>
      <c r="W122" s="38"/>
      <c r="X122" s="38"/>
      <c r="Y122" s="362">
        <f t="shared" si="14"/>
        <v>0</v>
      </c>
      <c r="Z122" s="222">
        <v>2.5000000000000001E-2</v>
      </c>
      <c r="AA122" s="162"/>
      <c r="AB122" s="38"/>
      <c r="AC122" s="170">
        <f t="shared" si="15"/>
        <v>2.5000000000000001E-2</v>
      </c>
      <c r="AD122" s="173">
        <f t="shared" si="16"/>
        <v>0.16749999999999998</v>
      </c>
      <c r="AE122" s="428">
        <f t="shared" si="17"/>
        <v>-0.16749999999999998</v>
      </c>
    </row>
    <row r="123" spans="1:31" x14ac:dyDescent="0.25">
      <c r="A123" s="230">
        <v>102</v>
      </c>
      <c r="B123" s="16" t="s">
        <v>73</v>
      </c>
      <c r="C123" s="25" t="s">
        <v>12</v>
      </c>
      <c r="D123" s="52">
        <f>'Вт День 2 Нед 1'!AG123</f>
        <v>-0.1</v>
      </c>
      <c r="E123" s="434"/>
      <c r="F123" s="489"/>
      <c r="G123" s="404">
        <v>0.17100000000000001</v>
      </c>
      <c r="H123" s="489"/>
      <c r="I123" s="35"/>
      <c r="J123" s="38"/>
      <c r="K123" s="38"/>
      <c r="L123" s="490">
        <f t="shared" si="11"/>
        <v>0.17100000000000001</v>
      </c>
      <c r="M123" s="489"/>
      <c r="N123" s="404">
        <v>0.20519999999999999</v>
      </c>
      <c r="O123" s="489"/>
      <c r="P123" s="35"/>
      <c r="Q123" s="38"/>
      <c r="R123" s="490">
        <f t="shared" si="12"/>
        <v>0.20519999999999999</v>
      </c>
      <c r="S123" s="38"/>
      <c r="T123" s="38"/>
      <c r="U123" s="203">
        <f t="shared" si="13"/>
        <v>0</v>
      </c>
      <c r="V123" s="38"/>
      <c r="W123" s="38"/>
      <c r="X123" s="38"/>
      <c r="Y123" s="362">
        <f t="shared" si="14"/>
        <v>0</v>
      </c>
      <c r="Z123" s="222">
        <v>2.6800000000000001E-2</v>
      </c>
      <c r="AA123" s="162"/>
      <c r="AB123" s="38"/>
      <c r="AC123" s="170">
        <f t="shared" si="15"/>
        <v>2.6800000000000001E-2</v>
      </c>
      <c r="AD123" s="173">
        <f t="shared" si="16"/>
        <v>0.40299999999999997</v>
      </c>
      <c r="AE123" s="428">
        <f t="shared" si="17"/>
        <v>-0.503</v>
      </c>
    </row>
    <row r="124" spans="1:31" x14ac:dyDescent="0.25">
      <c r="A124" s="242">
        <v>103</v>
      </c>
      <c r="B124" s="16" t="s">
        <v>74</v>
      </c>
      <c r="C124" s="25" t="s">
        <v>12</v>
      </c>
      <c r="D124" s="52">
        <f>'Вт День 2 Нед 1'!AG124</f>
        <v>-5.6399999999999999E-2</v>
      </c>
      <c r="E124" s="434"/>
      <c r="F124" s="405">
        <v>1.0800000000000001E-2</v>
      </c>
      <c r="G124" s="38"/>
      <c r="H124" s="405">
        <v>4.7999999999999996E-3</v>
      </c>
      <c r="I124" s="35"/>
      <c r="J124" s="38"/>
      <c r="K124" s="38"/>
      <c r="L124" s="490">
        <f t="shared" si="11"/>
        <v>1.5599999999999999E-2</v>
      </c>
      <c r="M124" s="405">
        <v>1.0800000000000001E-2</v>
      </c>
      <c r="N124" s="38"/>
      <c r="O124" s="405">
        <v>4.7999999999999996E-3</v>
      </c>
      <c r="P124" s="35"/>
      <c r="Q124" s="38"/>
      <c r="R124" s="490">
        <f t="shared" si="12"/>
        <v>1.5599999999999999E-2</v>
      </c>
      <c r="S124" s="38"/>
      <c r="T124" s="38"/>
      <c r="U124" s="203">
        <f t="shared" si="13"/>
        <v>0</v>
      </c>
      <c r="V124" s="38"/>
      <c r="W124" s="38"/>
      <c r="X124" s="38"/>
      <c r="Y124" s="362">
        <f t="shared" si="14"/>
        <v>0</v>
      </c>
      <c r="Z124" s="222">
        <v>1.2E-2</v>
      </c>
      <c r="AA124" s="162"/>
      <c r="AB124" s="38"/>
      <c r="AC124" s="170">
        <f t="shared" si="15"/>
        <v>1.2E-2</v>
      </c>
      <c r="AD124" s="173">
        <f t="shared" si="16"/>
        <v>4.3200000000000002E-2</v>
      </c>
      <c r="AE124" s="428">
        <f t="shared" si="17"/>
        <v>-9.9599999999999994E-2</v>
      </c>
    </row>
    <row r="125" spans="1:31" x14ac:dyDescent="0.25">
      <c r="A125" s="230">
        <v>104</v>
      </c>
      <c r="B125" s="16" t="s">
        <v>75</v>
      </c>
      <c r="C125" s="25" t="s">
        <v>12</v>
      </c>
      <c r="D125" s="52">
        <f>'Вт День 2 Нед 1'!AG125</f>
        <v>-1.8750000000000003E-2</v>
      </c>
      <c r="E125" s="434"/>
      <c r="F125" s="405">
        <v>1.2500000000000001E-2</v>
      </c>
      <c r="G125" s="38"/>
      <c r="H125" s="405">
        <v>3.7499999999999999E-3</v>
      </c>
      <c r="I125" s="35"/>
      <c r="J125" s="38"/>
      <c r="K125" s="38"/>
      <c r="L125" s="490">
        <f t="shared" si="11"/>
        <v>1.6250000000000001E-2</v>
      </c>
      <c r="M125" s="405">
        <v>1.2500000000000001E-2</v>
      </c>
      <c r="N125" s="38"/>
      <c r="O125" s="405">
        <v>3.7499999999999999E-3</v>
      </c>
      <c r="P125" s="35"/>
      <c r="Q125" s="38"/>
      <c r="R125" s="490">
        <f t="shared" si="12"/>
        <v>1.6250000000000001E-2</v>
      </c>
      <c r="S125" s="38"/>
      <c r="T125" s="38"/>
      <c r="U125" s="203">
        <f t="shared" si="13"/>
        <v>0</v>
      </c>
      <c r="V125" s="38"/>
      <c r="W125" s="38"/>
      <c r="X125" s="38"/>
      <c r="Y125" s="362">
        <f t="shared" si="14"/>
        <v>0</v>
      </c>
      <c r="Z125" s="222">
        <v>1.2500000000000001E-2</v>
      </c>
      <c r="AA125" s="162"/>
      <c r="AB125" s="38"/>
      <c r="AC125" s="170">
        <f t="shared" si="15"/>
        <v>1.2500000000000001E-2</v>
      </c>
      <c r="AD125" s="173">
        <f t="shared" si="16"/>
        <v>4.4999999999999998E-2</v>
      </c>
      <c r="AE125" s="428">
        <f t="shared" si="17"/>
        <v>-6.3750000000000001E-2</v>
      </c>
    </row>
    <row r="126" spans="1:31" x14ac:dyDescent="0.25">
      <c r="A126" s="242">
        <v>105</v>
      </c>
      <c r="B126" s="16" t="s">
        <v>77</v>
      </c>
      <c r="C126" s="25" t="s">
        <v>12</v>
      </c>
      <c r="D126" s="52">
        <f>'Вт День 2 Нед 1'!AG126</f>
        <v>0</v>
      </c>
      <c r="E126" s="434"/>
      <c r="F126" s="489"/>
      <c r="G126" s="38"/>
      <c r="H126" s="489"/>
      <c r="I126" s="35"/>
      <c r="J126" s="38"/>
      <c r="K126" s="38"/>
      <c r="L126" s="490">
        <f t="shared" si="11"/>
        <v>0</v>
      </c>
      <c r="M126" s="489"/>
      <c r="N126" s="38"/>
      <c r="O126" s="489"/>
      <c r="P126" s="35"/>
      <c r="Q126" s="38"/>
      <c r="R126" s="490">
        <f t="shared" si="12"/>
        <v>0</v>
      </c>
      <c r="S126" s="38"/>
      <c r="T126" s="38"/>
      <c r="U126" s="203">
        <f t="shared" si="13"/>
        <v>0</v>
      </c>
      <c r="V126" s="38"/>
      <c r="W126" s="38"/>
      <c r="X126" s="38"/>
      <c r="Y126" s="362">
        <f t="shared" si="14"/>
        <v>0</v>
      </c>
      <c r="Z126" s="222">
        <v>0.05</v>
      </c>
      <c r="AA126" s="162"/>
      <c r="AB126" s="38"/>
      <c r="AC126" s="170">
        <f t="shared" si="15"/>
        <v>0.05</v>
      </c>
      <c r="AD126" s="173">
        <f t="shared" si="16"/>
        <v>0.05</v>
      </c>
      <c r="AE126" s="428">
        <f t="shared" si="17"/>
        <v>-0.05</v>
      </c>
    </row>
    <row r="127" spans="1:31" x14ac:dyDescent="0.25">
      <c r="A127" s="230">
        <v>106</v>
      </c>
      <c r="B127" s="237" t="s">
        <v>76</v>
      </c>
      <c r="C127" s="25" t="s">
        <v>12</v>
      </c>
      <c r="D127" s="52">
        <f>'Вт День 2 Нед 1'!AG127</f>
        <v>0</v>
      </c>
      <c r="E127" s="434"/>
      <c r="F127" s="489"/>
      <c r="G127" s="38"/>
      <c r="H127" s="489"/>
      <c r="I127" s="35"/>
      <c r="J127" s="38"/>
      <c r="K127" s="38"/>
      <c r="L127" s="490">
        <f t="shared" si="11"/>
        <v>0</v>
      </c>
      <c r="M127" s="489"/>
      <c r="N127" s="38"/>
      <c r="O127" s="489"/>
      <c r="P127" s="35"/>
      <c r="Q127" s="38"/>
      <c r="R127" s="490">
        <f t="shared" si="12"/>
        <v>0</v>
      </c>
      <c r="S127" s="38"/>
      <c r="T127" s="38"/>
      <c r="U127" s="203">
        <f t="shared" si="13"/>
        <v>0</v>
      </c>
      <c r="V127" s="38"/>
      <c r="W127" s="38"/>
      <c r="X127" s="38"/>
      <c r="Y127" s="362">
        <f t="shared" si="14"/>
        <v>0</v>
      </c>
      <c r="Z127" s="162"/>
      <c r="AA127" s="162"/>
      <c r="AB127" s="38"/>
      <c r="AC127" s="170">
        <f t="shared" si="15"/>
        <v>0</v>
      </c>
      <c r="AD127" s="173">
        <f t="shared" si="16"/>
        <v>0</v>
      </c>
      <c r="AE127" s="428">
        <f t="shared" si="17"/>
        <v>0</v>
      </c>
    </row>
    <row r="128" spans="1:31" x14ac:dyDescent="0.25">
      <c r="A128" s="242">
        <v>107</v>
      </c>
      <c r="B128" s="24" t="s">
        <v>78</v>
      </c>
      <c r="C128" s="25" t="s">
        <v>12</v>
      </c>
      <c r="D128" s="52">
        <f>'Вт День 2 Нед 1'!AG128</f>
        <v>0</v>
      </c>
      <c r="E128" s="434"/>
      <c r="F128" s="497"/>
      <c r="G128" s="35"/>
      <c r="H128" s="489"/>
      <c r="I128" s="35"/>
      <c r="J128" s="38"/>
      <c r="K128" s="38"/>
      <c r="L128" s="490">
        <f t="shared" si="11"/>
        <v>0</v>
      </c>
      <c r="M128" s="497"/>
      <c r="N128" s="35"/>
      <c r="O128" s="489"/>
      <c r="P128" s="35"/>
      <c r="Q128" s="38"/>
      <c r="R128" s="490">
        <f t="shared" si="12"/>
        <v>0</v>
      </c>
      <c r="S128" s="38"/>
      <c r="T128" s="38"/>
      <c r="U128" s="203">
        <f t="shared" si="13"/>
        <v>0</v>
      </c>
      <c r="V128" s="38"/>
      <c r="W128" s="38"/>
      <c r="X128" s="38"/>
      <c r="Y128" s="362">
        <f t="shared" si="14"/>
        <v>0</v>
      </c>
      <c r="Z128" s="162"/>
      <c r="AA128" s="162"/>
      <c r="AB128" s="38"/>
      <c r="AC128" s="170">
        <f t="shared" si="15"/>
        <v>0</v>
      </c>
      <c r="AD128" s="173">
        <f t="shared" si="16"/>
        <v>0</v>
      </c>
      <c r="AE128" s="428">
        <f t="shared" si="17"/>
        <v>0</v>
      </c>
    </row>
    <row r="129" spans="1:31" x14ac:dyDescent="0.25">
      <c r="A129" s="230">
        <v>108</v>
      </c>
      <c r="B129" s="24" t="s">
        <v>105</v>
      </c>
      <c r="C129" s="25" t="s">
        <v>12</v>
      </c>
      <c r="D129" s="52">
        <f>'Вт День 2 Нед 1'!AG129</f>
        <v>0</v>
      </c>
      <c r="E129" s="434"/>
      <c r="F129" s="497"/>
      <c r="G129" s="35"/>
      <c r="H129" s="489"/>
      <c r="I129" s="35"/>
      <c r="J129" s="38"/>
      <c r="K129" s="38"/>
      <c r="L129" s="490">
        <f t="shared" si="11"/>
        <v>0</v>
      </c>
      <c r="M129" s="497"/>
      <c r="N129" s="35"/>
      <c r="O129" s="489"/>
      <c r="P129" s="35"/>
      <c r="Q129" s="38"/>
      <c r="R129" s="490">
        <f t="shared" si="12"/>
        <v>0</v>
      </c>
      <c r="S129" s="38"/>
      <c r="T129" s="38"/>
      <c r="U129" s="203">
        <f t="shared" si="13"/>
        <v>0</v>
      </c>
      <c r="V129" s="38"/>
      <c r="W129" s="38"/>
      <c r="X129" s="38"/>
      <c r="Y129" s="362">
        <f t="shared" si="14"/>
        <v>0</v>
      </c>
      <c r="Z129" s="162"/>
      <c r="AA129" s="162"/>
      <c r="AB129" s="38"/>
      <c r="AC129" s="170">
        <f t="shared" si="15"/>
        <v>0</v>
      </c>
      <c r="AD129" s="173">
        <f t="shared" si="16"/>
        <v>0</v>
      </c>
      <c r="AE129" s="428">
        <f t="shared" si="17"/>
        <v>0</v>
      </c>
    </row>
    <row r="130" spans="1:31" x14ac:dyDescent="0.25">
      <c r="A130" s="242">
        <v>109</v>
      </c>
      <c r="B130" s="24" t="s">
        <v>190</v>
      </c>
      <c r="C130" s="25" t="s">
        <v>12</v>
      </c>
      <c r="D130" s="52">
        <f>'Вт День 2 Нед 1'!AG130</f>
        <v>0</v>
      </c>
      <c r="E130" s="434"/>
      <c r="F130" s="497"/>
      <c r="G130" s="35"/>
      <c r="H130" s="489"/>
      <c r="I130" s="35"/>
      <c r="J130" s="38"/>
      <c r="K130" s="38"/>
      <c r="L130" s="490">
        <f t="shared" si="11"/>
        <v>0</v>
      </c>
      <c r="M130" s="497"/>
      <c r="N130" s="35"/>
      <c r="O130" s="489"/>
      <c r="P130" s="35"/>
      <c r="Q130" s="38"/>
      <c r="R130" s="490">
        <f t="shared" si="12"/>
        <v>0</v>
      </c>
      <c r="S130" s="38"/>
      <c r="T130" s="38"/>
      <c r="U130" s="203">
        <f t="shared" si="13"/>
        <v>0</v>
      </c>
      <c r="V130" s="38"/>
      <c r="W130" s="38"/>
      <c r="X130" s="38"/>
      <c r="Y130" s="362">
        <f t="shared" si="14"/>
        <v>0</v>
      </c>
      <c r="Z130" s="162"/>
      <c r="AA130" s="162"/>
      <c r="AB130" s="38"/>
      <c r="AC130" s="170">
        <f t="shared" si="15"/>
        <v>0</v>
      </c>
      <c r="AD130" s="173">
        <f t="shared" si="16"/>
        <v>0</v>
      </c>
      <c r="AE130" s="428">
        <f t="shared" si="17"/>
        <v>0</v>
      </c>
    </row>
    <row r="131" spans="1:31" x14ac:dyDescent="0.25">
      <c r="A131" s="317"/>
      <c r="B131" s="319" t="s">
        <v>214</v>
      </c>
      <c r="C131" s="56"/>
      <c r="D131" s="52">
        <f>'Вт День 2 Нед 1'!AG131</f>
        <v>0</v>
      </c>
      <c r="E131" s="440"/>
      <c r="F131" s="499"/>
      <c r="G131" s="46"/>
      <c r="H131" s="486"/>
      <c r="I131" s="149"/>
      <c r="J131" s="149"/>
      <c r="K131" s="149"/>
      <c r="L131" s="490">
        <f t="shared" si="11"/>
        <v>0</v>
      </c>
      <c r="M131" s="499"/>
      <c r="N131" s="46"/>
      <c r="O131" s="486"/>
      <c r="P131" s="149"/>
      <c r="Q131" s="149"/>
      <c r="R131" s="490">
        <f t="shared" si="12"/>
        <v>0</v>
      </c>
      <c r="S131" s="149"/>
      <c r="T131" s="149"/>
      <c r="U131" s="203">
        <f t="shared" si="13"/>
        <v>0</v>
      </c>
      <c r="V131" s="149"/>
      <c r="W131" s="149"/>
      <c r="X131" s="149"/>
      <c r="Y131" s="362">
        <f t="shared" si="14"/>
        <v>0</v>
      </c>
      <c r="Z131" s="635"/>
      <c r="AA131" s="186"/>
      <c r="AB131" s="46"/>
      <c r="AC131" s="170">
        <f t="shared" si="15"/>
        <v>0</v>
      </c>
      <c r="AD131" s="173">
        <f t="shared" si="16"/>
        <v>0</v>
      </c>
      <c r="AE131" s="428">
        <f t="shared" si="17"/>
        <v>0</v>
      </c>
    </row>
    <row r="132" spans="1:31" x14ac:dyDescent="0.25">
      <c r="A132" s="243">
        <v>110</v>
      </c>
      <c r="B132" s="50" t="s">
        <v>93</v>
      </c>
      <c r="C132" s="57" t="s">
        <v>12</v>
      </c>
      <c r="D132" s="52">
        <f>'Вт День 2 Нед 1'!AG132</f>
        <v>0</v>
      </c>
      <c r="E132" s="441"/>
      <c r="F132" s="484"/>
      <c r="G132" s="35"/>
      <c r="H132" s="483"/>
      <c r="I132" s="38"/>
      <c r="J132" s="38"/>
      <c r="K132" s="151"/>
      <c r="L132" s="490">
        <f t="shared" si="11"/>
        <v>0</v>
      </c>
      <c r="M132" s="484"/>
      <c r="N132" s="35"/>
      <c r="O132" s="483"/>
      <c r="P132" s="38"/>
      <c r="Q132" s="151"/>
      <c r="R132" s="490">
        <f t="shared" si="12"/>
        <v>0</v>
      </c>
      <c r="S132" s="148"/>
      <c r="T132" s="38"/>
      <c r="U132" s="203">
        <f t="shared" si="13"/>
        <v>0</v>
      </c>
      <c r="V132" s="148"/>
      <c r="W132" s="148"/>
      <c r="X132" s="148"/>
      <c r="Y132" s="362">
        <f t="shared" si="14"/>
        <v>0</v>
      </c>
      <c r="Z132" s="161"/>
      <c r="AA132" s="162"/>
      <c r="AB132" s="53"/>
      <c r="AC132" s="170">
        <f t="shared" si="15"/>
        <v>0</v>
      </c>
      <c r="AD132" s="173">
        <f t="shared" si="16"/>
        <v>0</v>
      </c>
      <c r="AE132" s="428">
        <f t="shared" si="17"/>
        <v>0</v>
      </c>
    </row>
    <row r="133" spans="1:31" x14ac:dyDescent="0.25">
      <c r="A133" s="243">
        <v>111</v>
      </c>
      <c r="B133" s="50" t="s">
        <v>94</v>
      </c>
      <c r="C133" s="57" t="s">
        <v>12</v>
      </c>
      <c r="D133" s="52">
        <f>'Вт День 2 Нед 1'!AG133</f>
        <v>0</v>
      </c>
      <c r="E133" s="441"/>
      <c r="F133" s="484"/>
      <c r="G133" s="35"/>
      <c r="H133" s="483"/>
      <c r="I133" s="38"/>
      <c r="J133" s="38"/>
      <c r="K133" s="151"/>
      <c r="L133" s="490">
        <f t="shared" si="11"/>
        <v>0</v>
      </c>
      <c r="M133" s="484"/>
      <c r="N133" s="35"/>
      <c r="O133" s="483"/>
      <c r="P133" s="38"/>
      <c r="Q133" s="151"/>
      <c r="R133" s="490">
        <f t="shared" si="12"/>
        <v>0</v>
      </c>
      <c r="S133" s="148"/>
      <c r="T133" s="38"/>
      <c r="U133" s="203">
        <f t="shared" si="13"/>
        <v>0</v>
      </c>
      <c r="V133" s="148"/>
      <c r="W133" s="148"/>
      <c r="X133" s="148"/>
      <c r="Y133" s="362">
        <f t="shared" si="14"/>
        <v>0</v>
      </c>
      <c r="Z133" s="161"/>
      <c r="AA133" s="162"/>
      <c r="AB133" s="53"/>
      <c r="AC133" s="170">
        <f t="shared" si="15"/>
        <v>0</v>
      </c>
      <c r="AD133" s="173">
        <f t="shared" si="16"/>
        <v>0</v>
      </c>
      <c r="AE133" s="428">
        <f t="shared" si="17"/>
        <v>0</v>
      </c>
    </row>
    <row r="134" spans="1:31" x14ac:dyDescent="0.25">
      <c r="A134" s="243">
        <v>112</v>
      </c>
      <c r="B134" s="50" t="s">
        <v>95</v>
      </c>
      <c r="C134" s="57" t="s">
        <v>12</v>
      </c>
      <c r="D134" s="52">
        <f>'Вт День 2 Нед 1'!AG134</f>
        <v>0</v>
      </c>
      <c r="E134" s="441"/>
      <c r="F134" s="484"/>
      <c r="G134" s="35"/>
      <c r="H134" s="483"/>
      <c r="I134" s="38"/>
      <c r="J134" s="38"/>
      <c r="K134" s="151"/>
      <c r="L134" s="490">
        <f t="shared" si="11"/>
        <v>0</v>
      </c>
      <c r="M134" s="484"/>
      <c r="N134" s="35"/>
      <c r="O134" s="483"/>
      <c r="P134" s="38"/>
      <c r="Q134" s="151"/>
      <c r="R134" s="490">
        <f t="shared" si="12"/>
        <v>0</v>
      </c>
      <c r="S134" s="148"/>
      <c r="T134" s="38"/>
      <c r="U134" s="203">
        <f t="shared" si="13"/>
        <v>0</v>
      </c>
      <c r="V134" s="148"/>
      <c r="W134" s="148"/>
      <c r="X134" s="148"/>
      <c r="Y134" s="362">
        <f t="shared" si="14"/>
        <v>0</v>
      </c>
      <c r="Z134" s="161"/>
      <c r="AA134" s="162"/>
      <c r="AB134" s="53"/>
      <c r="AC134" s="170">
        <f t="shared" si="15"/>
        <v>0</v>
      </c>
      <c r="AD134" s="173">
        <f t="shared" si="16"/>
        <v>0</v>
      </c>
      <c r="AE134" s="428">
        <f t="shared" si="17"/>
        <v>0</v>
      </c>
    </row>
    <row r="135" spans="1:31" x14ac:dyDescent="0.25">
      <c r="A135" s="243">
        <v>113</v>
      </c>
      <c r="B135" s="50" t="s">
        <v>96</v>
      </c>
      <c r="C135" s="57" t="s">
        <v>12</v>
      </c>
      <c r="D135" s="52">
        <f>'Вт День 2 Нед 1'!AG135</f>
        <v>0</v>
      </c>
      <c r="E135" s="441"/>
      <c r="F135" s="484"/>
      <c r="G135" s="35"/>
      <c r="H135" s="483"/>
      <c r="I135" s="38"/>
      <c r="J135" s="38"/>
      <c r="K135" s="151"/>
      <c r="L135" s="490">
        <f t="shared" si="11"/>
        <v>0</v>
      </c>
      <c r="M135" s="484"/>
      <c r="N135" s="35"/>
      <c r="O135" s="483"/>
      <c r="P135" s="38"/>
      <c r="Q135" s="151"/>
      <c r="R135" s="490">
        <f t="shared" si="12"/>
        <v>0</v>
      </c>
      <c r="S135" s="148"/>
      <c r="T135" s="38"/>
      <c r="U135" s="203">
        <f t="shared" si="13"/>
        <v>0</v>
      </c>
      <c r="V135" s="148"/>
      <c r="W135" s="148"/>
      <c r="X135" s="148"/>
      <c r="Y135" s="362">
        <f t="shared" si="14"/>
        <v>0</v>
      </c>
      <c r="Z135" s="161"/>
      <c r="AA135" s="162"/>
      <c r="AB135" s="53"/>
      <c r="AC135" s="170">
        <f t="shared" si="15"/>
        <v>0</v>
      </c>
      <c r="AD135" s="173">
        <f t="shared" ref="AD135:AD148" si="18">L135+R135+U135+AC135</f>
        <v>0</v>
      </c>
      <c r="AE135" s="428">
        <f t="shared" ref="AE135:AE148" si="19">(D135+E135)-AD135</f>
        <v>0</v>
      </c>
    </row>
    <row r="136" spans="1:31" x14ac:dyDescent="0.25">
      <c r="A136" s="243">
        <v>114</v>
      </c>
      <c r="B136" s="50" t="s">
        <v>97</v>
      </c>
      <c r="C136" s="57" t="s">
        <v>12</v>
      </c>
      <c r="D136" s="52">
        <f>'Вт День 2 Нед 1'!AG136</f>
        <v>0</v>
      </c>
      <c r="E136" s="441"/>
      <c r="F136" s="484"/>
      <c r="G136" s="35"/>
      <c r="H136" s="483"/>
      <c r="I136" s="38"/>
      <c r="J136" s="38"/>
      <c r="K136" s="151"/>
      <c r="L136" s="490">
        <f t="shared" ref="L136:L148" si="20">(F136+G136+H136+I136+K136)*$L$5</f>
        <v>0</v>
      </c>
      <c r="M136" s="484"/>
      <c r="N136" s="35"/>
      <c r="O136" s="483"/>
      <c r="P136" s="38"/>
      <c r="Q136" s="151"/>
      <c r="R136" s="490">
        <f t="shared" ref="R136:R148" si="21">(M136+N136+O136+P136+Q136)*$R$5</f>
        <v>0</v>
      </c>
      <c r="S136" s="148"/>
      <c r="T136" s="38"/>
      <c r="U136" s="203">
        <f t="shared" ref="U136:U148" si="22">(T136+S136)*$U$5</f>
        <v>0</v>
      </c>
      <c r="V136" s="148"/>
      <c r="W136" s="148"/>
      <c r="X136" s="148"/>
      <c r="Y136" s="362">
        <f t="shared" ref="Y136:Y148" si="23">(X136+W136+V136)*$Y$5</f>
        <v>0</v>
      </c>
      <c r="Z136" s="161"/>
      <c r="AA136" s="162"/>
      <c r="AB136" s="53"/>
      <c r="AC136" s="170">
        <f t="shared" ref="AC136:AC148" si="24">(Z136+AA136+AB136)*$AC$5</f>
        <v>0</v>
      </c>
      <c r="AD136" s="173">
        <f t="shared" si="18"/>
        <v>0</v>
      </c>
      <c r="AE136" s="428">
        <f t="shared" si="19"/>
        <v>0</v>
      </c>
    </row>
    <row r="137" spans="1:31" x14ac:dyDescent="0.25">
      <c r="A137" s="241"/>
      <c r="B137" s="57" t="s">
        <v>98</v>
      </c>
      <c r="C137" s="35"/>
      <c r="D137" s="52">
        <f>'Вт День 2 Нед 1'!AG137</f>
        <v>0</v>
      </c>
      <c r="E137" s="439"/>
      <c r="F137" s="484"/>
      <c r="G137" s="35"/>
      <c r="H137" s="483"/>
      <c r="I137" s="38"/>
      <c r="J137" s="35"/>
      <c r="K137" s="35"/>
      <c r="L137" s="490">
        <f t="shared" si="20"/>
        <v>0</v>
      </c>
      <c r="M137" s="484"/>
      <c r="N137" s="35"/>
      <c r="O137" s="483"/>
      <c r="P137" s="38"/>
      <c r="Q137" s="35"/>
      <c r="R137" s="490">
        <f t="shared" si="21"/>
        <v>0</v>
      </c>
      <c r="S137" s="53"/>
      <c r="T137" s="35"/>
      <c r="U137" s="203">
        <f t="shared" si="22"/>
        <v>0</v>
      </c>
      <c r="V137" s="53"/>
      <c r="W137" s="53"/>
      <c r="X137" s="53"/>
      <c r="Y137" s="362">
        <f t="shared" si="23"/>
        <v>0</v>
      </c>
      <c r="Z137" s="161"/>
      <c r="AA137" s="162"/>
      <c r="AB137" s="53"/>
      <c r="AC137" s="170">
        <f t="shared" si="24"/>
        <v>0</v>
      </c>
      <c r="AD137" s="173">
        <f t="shared" si="18"/>
        <v>0</v>
      </c>
      <c r="AE137" s="428">
        <f t="shared" si="19"/>
        <v>0</v>
      </c>
    </row>
    <row r="138" spans="1:31" x14ac:dyDescent="0.25">
      <c r="A138" s="401">
        <v>115</v>
      </c>
      <c r="B138" s="400" t="s">
        <v>239</v>
      </c>
      <c r="C138" s="399" t="s">
        <v>82</v>
      </c>
      <c r="D138" s="52">
        <f>'Вт День 2 Нед 1'!AG138</f>
        <v>-2</v>
      </c>
      <c r="E138" s="442"/>
      <c r="F138" s="484"/>
      <c r="G138" s="35"/>
      <c r="H138" s="483"/>
      <c r="I138" s="38"/>
      <c r="J138" s="35"/>
      <c r="K138" s="35"/>
      <c r="L138" s="490">
        <f t="shared" si="20"/>
        <v>0</v>
      </c>
      <c r="M138" s="484"/>
      <c r="N138" s="35"/>
      <c r="O138" s="483"/>
      <c r="P138" s="38"/>
      <c r="Q138" s="35"/>
      <c r="R138" s="490">
        <f t="shared" si="21"/>
        <v>0</v>
      </c>
      <c r="S138" s="53"/>
      <c r="T138" s="35"/>
      <c r="U138" s="203"/>
      <c r="V138" s="53"/>
      <c r="W138" s="53"/>
      <c r="X138" s="53"/>
      <c r="Y138" s="362"/>
      <c r="Z138" s="161"/>
      <c r="AA138" s="162"/>
      <c r="AB138" s="53"/>
      <c r="AC138" s="170"/>
      <c r="AD138" s="173">
        <f t="shared" si="18"/>
        <v>0</v>
      </c>
      <c r="AE138" s="428">
        <f t="shared" si="19"/>
        <v>-2</v>
      </c>
    </row>
    <row r="139" spans="1:31" x14ac:dyDescent="0.25">
      <c r="A139" s="244">
        <v>116</v>
      </c>
      <c r="B139" s="260" t="s">
        <v>86</v>
      </c>
      <c r="C139" s="61" t="s">
        <v>12</v>
      </c>
      <c r="D139" s="52">
        <f>'Вт День 2 Нед 1'!AG139</f>
        <v>0</v>
      </c>
      <c r="E139" s="433"/>
      <c r="F139" s="500"/>
      <c r="G139" s="35"/>
      <c r="H139" s="489"/>
      <c r="I139" s="38"/>
      <c r="J139" s="35"/>
      <c r="K139" s="35"/>
      <c r="L139" s="490">
        <f t="shared" si="20"/>
        <v>0</v>
      </c>
      <c r="M139" s="500"/>
      <c r="N139" s="127"/>
      <c r="O139" s="489"/>
      <c r="P139" s="38"/>
      <c r="Q139" s="35"/>
      <c r="R139" s="490">
        <f t="shared" si="21"/>
        <v>0</v>
      </c>
      <c r="S139" s="35"/>
      <c r="T139" s="35"/>
      <c r="U139" s="203">
        <f t="shared" si="22"/>
        <v>0</v>
      </c>
      <c r="V139" s="18"/>
      <c r="W139" s="35"/>
      <c r="X139" s="35"/>
      <c r="Y139" s="362">
        <f t="shared" si="23"/>
        <v>0</v>
      </c>
      <c r="Z139" s="161"/>
      <c r="AA139" s="161"/>
      <c r="AB139" s="35"/>
      <c r="AC139" s="170">
        <f t="shared" si="24"/>
        <v>0</v>
      </c>
      <c r="AD139" s="173">
        <f t="shared" si="18"/>
        <v>0</v>
      </c>
      <c r="AE139" s="428">
        <f t="shared" si="19"/>
        <v>0</v>
      </c>
    </row>
    <row r="140" spans="1:31" x14ac:dyDescent="0.25">
      <c r="A140" s="401">
        <v>117</v>
      </c>
      <c r="B140" s="261" t="s">
        <v>217</v>
      </c>
      <c r="C140" s="63" t="s">
        <v>82</v>
      </c>
      <c r="D140" s="52">
        <f>'Вт День 2 Нед 1'!AG140</f>
        <v>0</v>
      </c>
      <c r="E140" s="433"/>
      <c r="F140" s="500"/>
      <c r="G140" s="35"/>
      <c r="H140" s="489"/>
      <c r="I140" s="38"/>
      <c r="J140" s="35"/>
      <c r="K140" s="35"/>
      <c r="L140" s="490">
        <f t="shared" si="20"/>
        <v>0</v>
      </c>
      <c r="M140" s="500"/>
      <c r="N140" s="127"/>
      <c r="O140" s="489"/>
      <c r="P140" s="38"/>
      <c r="Q140" s="35"/>
      <c r="R140" s="490">
        <f t="shared" si="21"/>
        <v>0</v>
      </c>
      <c r="S140" s="35"/>
      <c r="T140" s="35"/>
      <c r="U140" s="203">
        <f t="shared" si="22"/>
        <v>0</v>
      </c>
      <c r="V140" s="18"/>
      <c r="W140" s="35"/>
      <c r="X140" s="35"/>
      <c r="Y140" s="362">
        <f t="shared" si="23"/>
        <v>0</v>
      </c>
      <c r="Z140" s="35"/>
      <c r="AA140" s="35"/>
      <c r="AB140" s="35"/>
      <c r="AC140" s="170">
        <f t="shared" si="24"/>
        <v>0</v>
      </c>
      <c r="AD140" s="173">
        <f t="shared" si="18"/>
        <v>0</v>
      </c>
      <c r="AE140" s="428">
        <f t="shared" si="19"/>
        <v>0</v>
      </c>
    </row>
    <row r="141" spans="1:31" x14ac:dyDescent="0.25">
      <c r="A141" s="244">
        <v>118</v>
      </c>
      <c r="B141" s="260" t="s">
        <v>211</v>
      </c>
      <c r="C141" s="61" t="s">
        <v>12</v>
      </c>
      <c r="D141" s="52">
        <f>'Вт День 2 Нед 1'!AG141</f>
        <v>0</v>
      </c>
      <c r="E141" s="433"/>
      <c r="F141" s="500"/>
      <c r="G141" s="35"/>
      <c r="H141" s="489"/>
      <c r="I141" s="38"/>
      <c r="J141" s="35"/>
      <c r="K141" s="35"/>
      <c r="L141" s="490">
        <f t="shared" si="20"/>
        <v>0</v>
      </c>
      <c r="M141" s="500"/>
      <c r="N141" s="127"/>
      <c r="O141" s="489"/>
      <c r="P141" s="38"/>
      <c r="Q141" s="35"/>
      <c r="R141" s="490">
        <f t="shared" si="21"/>
        <v>0</v>
      </c>
      <c r="S141" s="35"/>
      <c r="T141" s="35"/>
      <c r="U141" s="203">
        <f t="shared" si="22"/>
        <v>0</v>
      </c>
      <c r="V141" s="18"/>
      <c r="W141" s="35"/>
      <c r="X141" s="35"/>
      <c r="Y141" s="362">
        <f t="shared" si="23"/>
        <v>0</v>
      </c>
      <c r="Z141" s="161"/>
      <c r="AA141" s="161"/>
      <c r="AB141" s="35"/>
      <c r="AC141" s="170">
        <f t="shared" si="24"/>
        <v>0</v>
      </c>
      <c r="AD141" s="173">
        <f t="shared" si="18"/>
        <v>0</v>
      </c>
      <c r="AE141" s="428">
        <f t="shared" si="19"/>
        <v>0</v>
      </c>
    </row>
    <row r="142" spans="1:31" x14ac:dyDescent="0.25">
      <c r="A142" s="401">
        <v>119</v>
      </c>
      <c r="B142" s="260" t="s">
        <v>192</v>
      </c>
      <c r="C142" s="61" t="s">
        <v>12</v>
      </c>
      <c r="D142" s="52">
        <f>'Вт День 2 Нед 1'!AG142</f>
        <v>0</v>
      </c>
      <c r="E142" s="433"/>
      <c r="F142" s="500"/>
      <c r="G142" s="35"/>
      <c r="H142" s="489"/>
      <c r="I142" s="38"/>
      <c r="J142" s="35"/>
      <c r="K142" s="35"/>
      <c r="L142" s="490">
        <f t="shared" si="20"/>
        <v>0</v>
      </c>
      <c r="M142" s="500"/>
      <c r="N142" s="127"/>
      <c r="O142" s="489"/>
      <c r="P142" s="38"/>
      <c r="Q142" s="35"/>
      <c r="R142" s="490">
        <f t="shared" si="21"/>
        <v>0</v>
      </c>
      <c r="S142" s="35"/>
      <c r="T142" s="35"/>
      <c r="U142" s="203">
        <f t="shared" si="22"/>
        <v>0</v>
      </c>
      <c r="V142" s="18"/>
      <c r="W142" s="35"/>
      <c r="X142" s="35"/>
      <c r="Y142" s="362">
        <f t="shared" si="23"/>
        <v>0</v>
      </c>
      <c r="Z142" s="161"/>
      <c r="AA142" s="161"/>
      <c r="AB142" s="35"/>
      <c r="AC142" s="170">
        <f t="shared" si="24"/>
        <v>0</v>
      </c>
      <c r="AD142" s="173">
        <f t="shared" si="18"/>
        <v>0</v>
      </c>
      <c r="AE142" s="428">
        <f t="shared" si="19"/>
        <v>0</v>
      </c>
    </row>
    <row r="143" spans="1:31" x14ac:dyDescent="0.25">
      <c r="A143" s="244">
        <v>120</v>
      </c>
      <c r="B143" s="22" t="s">
        <v>19</v>
      </c>
      <c r="C143" s="23" t="s">
        <v>12</v>
      </c>
      <c r="D143" s="52">
        <f>'Вт День 2 Нед 1'!AG143</f>
        <v>0</v>
      </c>
      <c r="E143" s="433"/>
      <c r="F143" s="497"/>
      <c r="G143" s="35"/>
      <c r="H143" s="489"/>
      <c r="I143" s="38"/>
      <c r="J143" s="35"/>
      <c r="K143" s="35"/>
      <c r="L143" s="490">
        <f t="shared" si="20"/>
        <v>0</v>
      </c>
      <c r="M143" s="497"/>
      <c r="N143" s="35"/>
      <c r="O143" s="489"/>
      <c r="P143" s="38"/>
      <c r="Q143" s="35"/>
      <c r="R143" s="490">
        <f t="shared" si="21"/>
        <v>0</v>
      </c>
      <c r="S143" s="35"/>
      <c r="T143" s="35"/>
      <c r="U143" s="203">
        <f t="shared" si="22"/>
        <v>0</v>
      </c>
      <c r="V143" s="35"/>
      <c r="W143" s="35"/>
      <c r="X143" s="35"/>
      <c r="Y143" s="362">
        <f t="shared" si="23"/>
        <v>0</v>
      </c>
      <c r="Z143" s="161"/>
      <c r="AA143" s="162"/>
      <c r="AB143" s="35"/>
      <c r="AC143" s="170">
        <f t="shared" si="24"/>
        <v>0</v>
      </c>
      <c r="AD143" s="173">
        <f t="shared" si="18"/>
        <v>0</v>
      </c>
      <c r="AE143" s="428">
        <f t="shared" si="19"/>
        <v>0</v>
      </c>
    </row>
    <row r="144" spans="1:31" ht="22.5" x14ac:dyDescent="0.25">
      <c r="A144" s="401">
        <v>121</v>
      </c>
      <c r="B144" s="260" t="s">
        <v>307</v>
      </c>
      <c r="C144" s="61" t="s">
        <v>82</v>
      </c>
      <c r="D144" s="52">
        <f>'Вт День 2 Нед 1'!AG144</f>
        <v>0</v>
      </c>
      <c r="E144" s="433"/>
      <c r="F144" s="500"/>
      <c r="G144" s="43"/>
      <c r="H144" s="489"/>
      <c r="I144" s="38"/>
      <c r="J144" s="35"/>
      <c r="K144" s="35"/>
      <c r="L144" s="490">
        <f t="shared" si="20"/>
        <v>0</v>
      </c>
      <c r="M144" s="500"/>
      <c r="N144" s="128"/>
      <c r="O144" s="489"/>
      <c r="P144" s="38"/>
      <c r="Q144" s="35"/>
      <c r="R144" s="490">
        <f t="shared" si="21"/>
        <v>0</v>
      </c>
      <c r="S144" s="35"/>
      <c r="T144" s="35"/>
      <c r="U144" s="203">
        <f t="shared" si="22"/>
        <v>0</v>
      </c>
      <c r="V144" s="18"/>
      <c r="W144" s="35"/>
      <c r="X144" s="35"/>
      <c r="Y144" s="362">
        <f t="shared" si="23"/>
        <v>0</v>
      </c>
      <c r="Z144" s="161"/>
      <c r="AA144" s="162"/>
      <c r="AB144" s="35"/>
      <c r="AC144" s="170">
        <f t="shared" si="24"/>
        <v>0</v>
      </c>
      <c r="AD144" s="173">
        <f t="shared" si="18"/>
        <v>0</v>
      </c>
      <c r="AE144" s="428">
        <f t="shared" si="19"/>
        <v>0</v>
      </c>
    </row>
    <row r="145" spans="1:31" x14ac:dyDescent="0.25">
      <c r="A145" s="244">
        <v>122</v>
      </c>
      <c r="B145" s="260" t="s">
        <v>212</v>
      </c>
      <c r="C145" s="61" t="s">
        <v>82</v>
      </c>
      <c r="D145" s="52">
        <f>'Вт День 2 Нед 1'!AG145</f>
        <v>0</v>
      </c>
      <c r="E145" s="433"/>
      <c r="F145" s="500"/>
      <c r="G145" s="43"/>
      <c r="H145" s="489"/>
      <c r="I145" s="38"/>
      <c r="J145" s="35"/>
      <c r="K145" s="35"/>
      <c r="L145" s="490">
        <f t="shared" si="20"/>
        <v>0</v>
      </c>
      <c r="M145" s="500"/>
      <c r="N145" s="128"/>
      <c r="O145" s="489"/>
      <c r="P145" s="38"/>
      <c r="Q145" s="35"/>
      <c r="R145" s="490">
        <f t="shared" si="21"/>
        <v>0</v>
      </c>
      <c r="S145" s="35"/>
      <c r="T145" s="35"/>
      <c r="U145" s="203">
        <f t="shared" si="22"/>
        <v>0</v>
      </c>
      <c r="V145" s="18"/>
      <c r="W145" s="35"/>
      <c r="X145" s="35"/>
      <c r="Y145" s="362">
        <f t="shared" si="23"/>
        <v>0</v>
      </c>
      <c r="Z145" s="161"/>
      <c r="AA145" s="162"/>
      <c r="AB145" s="35"/>
      <c r="AC145" s="170">
        <f t="shared" si="24"/>
        <v>0</v>
      </c>
      <c r="AD145" s="173">
        <f t="shared" si="18"/>
        <v>0</v>
      </c>
      <c r="AE145" s="428">
        <f t="shared" si="19"/>
        <v>0</v>
      </c>
    </row>
    <row r="146" spans="1:31" x14ac:dyDescent="0.25">
      <c r="A146" s="401">
        <v>123</v>
      </c>
      <c r="B146" s="260" t="s">
        <v>219</v>
      </c>
      <c r="C146" s="61" t="s">
        <v>82</v>
      </c>
      <c r="D146" s="52">
        <f>'Вт День 2 Нед 1'!AG146</f>
        <v>0</v>
      </c>
      <c r="E146" s="433"/>
      <c r="F146" s="500"/>
      <c r="G146" s="43"/>
      <c r="H146" s="489"/>
      <c r="I146" s="38"/>
      <c r="J146" s="35"/>
      <c r="K146" s="35"/>
      <c r="L146" s="490">
        <f t="shared" si="20"/>
        <v>0</v>
      </c>
      <c r="M146" s="500"/>
      <c r="N146" s="128"/>
      <c r="O146" s="489"/>
      <c r="P146" s="38"/>
      <c r="Q146" s="35"/>
      <c r="R146" s="490">
        <f t="shared" si="21"/>
        <v>0</v>
      </c>
      <c r="S146" s="35"/>
      <c r="T146" s="35"/>
      <c r="U146" s="203">
        <f t="shared" si="22"/>
        <v>0</v>
      </c>
      <c r="V146" s="18"/>
      <c r="W146" s="35"/>
      <c r="X146" s="35"/>
      <c r="Y146" s="362">
        <f t="shared" si="23"/>
        <v>0</v>
      </c>
      <c r="Z146" s="161"/>
      <c r="AA146" s="161"/>
      <c r="AB146" s="35"/>
      <c r="AC146" s="170">
        <f t="shared" si="24"/>
        <v>0</v>
      </c>
      <c r="AD146" s="173">
        <f t="shared" si="18"/>
        <v>0</v>
      </c>
      <c r="AE146" s="428">
        <f t="shared" si="19"/>
        <v>0</v>
      </c>
    </row>
    <row r="147" spans="1:31" ht="22.5" x14ac:dyDescent="0.25">
      <c r="A147" s="244">
        <v>124</v>
      </c>
      <c r="B147" s="260" t="s">
        <v>213</v>
      </c>
      <c r="C147" s="61" t="s">
        <v>82</v>
      </c>
      <c r="D147" s="52">
        <f>'Вт День 2 Нед 1'!AG147</f>
        <v>0</v>
      </c>
      <c r="E147" s="433"/>
      <c r="F147" s="500"/>
      <c r="G147" s="35"/>
      <c r="H147" s="489"/>
      <c r="I147" s="38"/>
      <c r="J147" s="35"/>
      <c r="K147" s="35"/>
      <c r="L147" s="490">
        <f t="shared" si="20"/>
        <v>0</v>
      </c>
      <c r="M147" s="500"/>
      <c r="N147" s="127"/>
      <c r="O147" s="489"/>
      <c r="P147" s="38"/>
      <c r="Q147" s="35"/>
      <c r="R147" s="490">
        <f t="shared" si="21"/>
        <v>0</v>
      </c>
      <c r="S147" s="35"/>
      <c r="T147" s="35"/>
      <c r="U147" s="203">
        <f t="shared" si="22"/>
        <v>0</v>
      </c>
      <c r="V147" s="18"/>
      <c r="W147" s="35"/>
      <c r="X147" s="35"/>
      <c r="Y147" s="362">
        <f t="shared" si="23"/>
        <v>0</v>
      </c>
      <c r="Z147" s="161"/>
      <c r="AA147" s="161"/>
      <c r="AB147" s="35"/>
      <c r="AC147" s="170">
        <f t="shared" si="24"/>
        <v>0</v>
      </c>
      <c r="AD147" s="173">
        <f t="shared" si="18"/>
        <v>0</v>
      </c>
      <c r="AE147" s="428">
        <f t="shared" si="19"/>
        <v>0</v>
      </c>
    </row>
    <row r="148" spans="1:31" x14ac:dyDescent="0.25">
      <c r="A148" s="401">
        <v>125</v>
      </c>
      <c r="B148" s="260" t="s">
        <v>191</v>
      </c>
      <c r="C148" s="61" t="s">
        <v>82</v>
      </c>
      <c r="D148" s="52">
        <f>'Вт День 2 Нед 1'!AG148</f>
        <v>0</v>
      </c>
      <c r="E148" s="433"/>
      <c r="F148" s="497"/>
      <c r="G148" s="35"/>
      <c r="H148" s="489"/>
      <c r="I148" s="38"/>
      <c r="J148" s="35"/>
      <c r="K148" s="35"/>
      <c r="L148" s="490">
        <f t="shared" si="20"/>
        <v>0</v>
      </c>
      <c r="M148" s="497"/>
      <c r="N148" s="127"/>
      <c r="O148" s="489"/>
      <c r="P148" s="38"/>
      <c r="Q148" s="35"/>
      <c r="R148" s="490">
        <f t="shared" si="21"/>
        <v>0</v>
      </c>
      <c r="S148" s="35"/>
      <c r="T148" s="35"/>
      <c r="U148" s="203">
        <f t="shared" si="22"/>
        <v>0</v>
      </c>
      <c r="V148" s="18"/>
      <c r="W148" s="35"/>
      <c r="X148" s="35"/>
      <c r="Y148" s="362">
        <f t="shared" si="23"/>
        <v>0</v>
      </c>
      <c r="Z148" s="161"/>
      <c r="AA148" s="161"/>
      <c r="AB148" s="35"/>
      <c r="AC148" s="170">
        <f t="shared" si="24"/>
        <v>0</v>
      </c>
      <c r="AD148" s="173">
        <f t="shared" si="18"/>
        <v>0</v>
      </c>
      <c r="AE148" s="428">
        <f t="shared" si="19"/>
        <v>0</v>
      </c>
    </row>
  </sheetData>
  <mergeCells count="13">
    <mergeCell ref="AE2:AE4"/>
    <mergeCell ref="AD2:AD4"/>
    <mergeCell ref="S2:T2"/>
    <mergeCell ref="U2:U4"/>
    <mergeCell ref="V2:X2"/>
    <mergeCell ref="Y2:Y4"/>
    <mergeCell ref="A1:AC1"/>
    <mergeCell ref="F2:K2"/>
    <mergeCell ref="Z2:AB2"/>
    <mergeCell ref="AC2:AC4"/>
    <mergeCell ref="M2:Q2"/>
    <mergeCell ref="R2:R4"/>
    <mergeCell ref="L2:L4"/>
  </mergeCells>
  <pageMargins left="0.11811023622047245" right="0.11811023622047245" top="0.15748031496062992" bottom="0.15748031496062992" header="0.31496062992125984" footer="0.31496062992125984"/>
  <pageSetup paperSize="9" scale="80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H148"/>
  <sheetViews>
    <sheetView zoomScaleNormal="100" zoomScaleSheetLayoutView="80" workbookViewId="0">
      <pane xSplit="3" ySplit="5" topLeftCell="J6" activePane="bottomRight" state="frozen"/>
      <selection activeCell="A3" sqref="A3"/>
      <selection pane="topRight" activeCell="D3" sqref="D3"/>
      <selection pane="bottomLeft" activeCell="A9" sqref="A9"/>
      <selection pane="bottomRight" activeCell="AC3" sqref="AC3"/>
    </sheetView>
  </sheetViews>
  <sheetFormatPr defaultRowHeight="15" x14ac:dyDescent="0.25"/>
  <cols>
    <col min="1" max="1" width="4.85546875" customWidth="1"/>
    <col min="2" max="2" width="23.42578125" style="272" customWidth="1"/>
    <col min="3" max="3" width="4.140625" customWidth="1"/>
    <col min="4" max="4" width="12.42578125" style="426" customWidth="1"/>
    <col min="5" max="5" width="15.140625" style="423" customWidth="1"/>
    <col min="6" max="9" width="8.5703125" customWidth="1"/>
    <col min="10" max="10" width="10.28515625" customWidth="1"/>
    <col min="11" max="11" width="8.5703125" customWidth="1"/>
    <col min="12" max="12" width="10.85546875" customWidth="1"/>
    <col min="13" max="13" width="10.140625" customWidth="1"/>
    <col min="14" max="14" width="8.5703125" customWidth="1"/>
    <col min="15" max="15" width="10.140625" customWidth="1"/>
    <col min="16" max="17" width="8.5703125" customWidth="1"/>
    <col min="18" max="18" width="10.140625" customWidth="1"/>
    <col min="19" max="19" width="10.42578125" customWidth="1"/>
    <col min="20" max="20" width="12" customWidth="1"/>
    <col min="21" max="21" width="10.42578125" customWidth="1"/>
    <col min="22" max="22" width="8.5703125" customWidth="1"/>
    <col min="23" max="23" width="9.28515625" customWidth="1"/>
    <col min="24" max="24" width="8.5703125" customWidth="1"/>
    <col min="25" max="26" width="8.5703125" hidden="1" customWidth="1"/>
    <col min="27" max="27" width="8.5703125" style="30" hidden="1" customWidth="1"/>
    <col min="28" max="28" width="8.5703125" hidden="1" customWidth="1"/>
    <col min="29" max="29" width="10" customWidth="1"/>
    <col min="30" max="30" width="11.28515625" customWidth="1"/>
    <col min="31" max="31" width="8.5703125" style="30" customWidth="1"/>
    <col min="32" max="32" width="8.5703125" customWidth="1"/>
    <col min="33" max="33" width="14.7109375" style="171" customWidth="1"/>
    <col min="34" max="34" width="9.140625" style="426"/>
    <col min="229" max="229" width="3.7109375" customWidth="1"/>
    <col min="230" max="230" width="27.85546875" customWidth="1"/>
    <col min="231" max="231" width="3.7109375" customWidth="1"/>
    <col min="232" max="271" width="0" hidden="1" customWidth="1"/>
    <col min="272" max="272" width="10.28515625" customWidth="1"/>
    <col min="274" max="274" width="12.5703125" customWidth="1"/>
    <col min="278" max="278" width="10.7109375" customWidth="1"/>
    <col min="485" max="485" width="3.7109375" customWidth="1"/>
    <col min="486" max="486" width="27.85546875" customWidth="1"/>
    <col min="487" max="487" width="3.7109375" customWidth="1"/>
    <col min="488" max="527" width="0" hidden="1" customWidth="1"/>
    <col min="528" max="528" width="10.28515625" customWidth="1"/>
    <col min="530" max="530" width="12.5703125" customWidth="1"/>
    <col min="534" max="534" width="10.7109375" customWidth="1"/>
    <col min="741" max="741" width="3.7109375" customWidth="1"/>
    <col min="742" max="742" width="27.85546875" customWidth="1"/>
    <col min="743" max="743" width="3.7109375" customWidth="1"/>
    <col min="744" max="783" width="0" hidden="1" customWidth="1"/>
    <col min="784" max="784" width="10.28515625" customWidth="1"/>
    <col min="786" max="786" width="12.5703125" customWidth="1"/>
    <col min="790" max="790" width="10.7109375" customWidth="1"/>
    <col min="997" max="997" width="3.7109375" customWidth="1"/>
    <col min="998" max="998" width="27.85546875" customWidth="1"/>
    <col min="999" max="999" width="3.7109375" customWidth="1"/>
    <col min="1000" max="1039" width="0" hidden="1" customWidth="1"/>
    <col min="1040" max="1040" width="10.28515625" customWidth="1"/>
    <col min="1042" max="1042" width="12.5703125" customWidth="1"/>
    <col min="1046" max="1046" width="10.7109375" customWidth="1"/>
    <col min="1253" max="1253" width="3.7109375" customWidth="1"/>
    <col min="1254" max="1254" width="27.85546875" customWidth="1"/>
    <col min="1255" max="1255" width="3.7109375" customWidth="1"/>
    <col min="1256" max="1295" width="0" hidden="1" customWidth="1"/>
    <col min="1296" max="1296" width="10.28515625" customWidth="1"/>
    <col min="1298" max="1298" width="12.5703125" customWidth="1"/>
    <col min="1302" max="1302" width="10.7109375" customWidth="1"/>
    <col min="1509" max="1509" width="3.7109375" customWidth="1"/>
    <col min="1510" max="1510" width="27.85546875" customWidth="1"/>
    <col min="1511" max="1511" width="3.7109375" customWidth="1"/>
    <col min="1512" max="1551" width="0" hidden="1" customWidth="1"/>
    <col min="1552" max="1552" width="10.28515625" customWidth="1"/>
    <col min="1554" max="1554" width="12.5703125" customWidth="1"/>
    <col min="1558" max="1558" width="10.7109375" customWidth="1"/>
    <col min="1765" max="1765" width="3.7109375" customWidth="1"/>
    <col min="1766" max="1766" width="27.85546875" customWidth="1"/>
    <col min="1767" max="1767" width="3.7109375" customWidth="1"/>
    <col min="1768" max="1807" width="0" hidden="1" customWidth="1"/>
    <col min="1808" max="1808" width="10.28515625" customWidth="1"/>
    <col min="1810" max="1810" width="12.5703125" customWidth="1"/>
    <col min="1814" max="1814" width="10.7109375" customWidth="1"/>
    <col min="2021" max="2021" width="3.7109375" customWidth="1"/>
    <col min="2022" max="2022" width="27.85546875" customWidth="1"/>
    <col min="2023" max="2023" width="3.7109375" customWidth="1"/>
    <col min="2024" max="2063" width="0" hidden="1" customWidth="1"/>
    <col min="2064" max="2064" width="10.28515625" customWidth="1"/>
    <col min="2066" max="2066" width="12.5703125" customWidth="1"/>
    <col min="2070" max="2070" width="10.7109375" customWidth="1"/>
    <col min="2277" max="2277" width="3.7109375" customWidth="1"/>
    <col min="2278" max="2278" width="27.85546875" customWidth="1"/>
    <col min="2279" max="2279" width="3.7109375" customWidth="1"/>
    <col min="2280" max="2319" width="0" hidden="1" customWidth="1"/>
    <col min="2320" max="2320" width="10.28515625" customWidth="1"/>
    <col min="2322" max="2322" width="12.5703125" customWidth="1"/>
    <col min="2326" max="2326" width="10.7109375" customWidth="1"/>
    <col min="2533" max="2533" width="3.7109375" customWidth="1"/>
    <col min="2534" max="2534" width="27.85546875" customWidth="1"/>
    <col min="2535" max="2535" width="3.7109375" customWidth="1"/>
    <col min="2536" max="2575" width="0" hidden="1" customWidth="1"/>
    <col min="2576" max="2576" width="10.28515625" customWidth="1"/>
    <col min="2578" max="2578" width="12.5703125" customWidth="1"/>
    <col min="2582" max="2582" width="10.7109375" customWidth="1"/>
    <col min="2789" max="2789" width="3.7109375" customWidth="1"/>
    <col min="2790" max="2790" width="27.85546875" customWidth="1"/>
    <col min="2791" max="2791" width="3.7109375" customWidth="1"/>
    <col min="2792" max="2831" width="0" hidden="1" customWidth="1"/>
    <col min="2832" max="2832" width="10.28515625" customWidth="1"/>
    <col min="2834" max="2834" width="12.5703125" customWidth="1"/>
    <col min="2838" max="2838" width="10.7109375" customWidth="1"/>
    <col min="3045" max="3045" width="3.7109375" customWidth="1"/>
    <col min="3046" max="3046" width="27.85546875" customWidth="1"/>
    <col min="3047" max="3047" width="3.7109375" customWidth="1"/>
    <col min="3048" max="3087" width="0" hidden="1" customWidth="1"/>
    <col min="3088" max="3088" width="10.28515625" customWidth="1"/>
    <col min="3090" max="3090" width="12.5703125" customWidth="1"/>
    <col min="3094" max="3094" width="10.7109375" customWidth="1"/>
    <col min="3301" max="3301" width="3.7109375" customWidth="1"/>
    <col min="3302" max="3302" width="27.85546875" customWidth="1"/>
    <col min="3303" max="3303" width="3.7109375" customWidth="1"/>
    <col min="3304" max="3343" width="0" hidden="1" customWidth="1"/>
    <col min="3344" max="3344" width="10.28515625" customWidth="1"/>
    <col min="3346" max="3346" width="12.5703125" customWidth="1"/>
    <col min="3350" max="3350" width="10.7109375" customWidth="1"/>
    <col min="3557" max="3557" width="3.7109375" customWidth="1"/>
    <col min="3558" max="3558" width="27.85546875" customWidth="1"/>
    <col min="3559" max="3559" width="3.7109375" customWidth="1"/>
    <col min="3560" max="3599" width="0" hidden="1" customWidth="1"/>
    <col min="3600" max="3600" width="10.28515625" customWidth="1"/>
    <col min="3602" max="3602" width="12.5703125" customWidth="1"/>
    <col min="3606" max="3606" width="10.7109375" customWidth="1"/>
    <col min="3813" max="3813" width="3.7109375" customWidth="1"/>
    <col min="3814" max="3814" width="27.85546875" customWidth="1"/>
    <col min="3815" max="3815" width="3.7109375" customWidth="1"/>
    <col min="3816" max="3855" width="0" hidden="1" customWidth="1"/>
    <col min="3856" max="3856" width="10.28515625" customWidth="1"/>
    <col min="3858" max="3858" width="12.5703125" customWidth="1"/>
    <col min="3862" max="3862" width="10.7109375" customWidth="1"/>
    <col min="4069" max="4069" width="3.7109375" customWidth="1"/>
    <col min="4070" max="4070" width="27.85546875" customWidth="1"/>
    <col min="4071" max="4071" width="3.7109375" customWidth="1"/>
    <col min="4072" max="4111" width="0" hidden="1" customWidth="1"/>
    <col min="4112" max="4112" width="10.28515625" customWidth="1"/>
    <col min="4114" max="4114" width="12.5703125" customWidth="1"/>
    <col min="4118" max="4118" width="10.7109375" customWidth="1"/>
    <col min="4325" max="4325" width="3.7109375" customWidth="1"/>
    <col min="4326" max="4326" width="27.85546875" customWidth="1"/>
    <col min="4327" max="4327" width="3.7109375" customWidth="1"/>
    <col min="4328" max="4367" width="0" hidden="1" customWidth="1"/>
    <col min="4368" max="4368" width="10.28515625" customWidth="1"/>
    <col min="4370" max="4370" width="12.5703125" customWidth="1"/>
    <col min="4374" max="4374" width="10.7109375" customWidth="1"/>
    <col min="4581" max="4581" width="3.7109375" customWidth="1"/>
    <col min="4582" max="4582" width="27.85546875" customWidth="1"/>
    <col min="4583" max="4583" width="3.7109375" customWidth="1"/>
    <col min="4584" max="4623" width="0" hidden="1" customWidth="1"/>
    <col min="4624" max="4624" width="10.28515625" customWidth="1"/>
    <col min="4626" max="4626" width="12.5703125" customWidth="1"/>
    <col min="4630" max="4630" width="10.7109375" customWidth="1"/>
    <col min="4837" max="4837" width="3.7109375" customWidth="1"/>
    <col min="4838" max="4838" width="27.85546875" customWidth="1"/>
    <col min="4839" max="4839" width="3.7109375" customWidth="1"/>
    <col min="4840" max="4879" width="0" hidden="1" customWidth="1"/>
    <col min="4880" max="4880" width="10.28515625" customWidth="1"/>
    <col min="4882" max="4882" width="12.5703125" customWidth="1"/>
    <col min="4886" max="4886" width="10.7109375" customWidth="1"/>
    <col min="5093" max="5093" width="3.7109375" customWidth="1"/>
    <col min="5094" max="5094" width="27.85546875" customWidth="1"/>
    <col min="5095" max="5095" width="3.7109375" customWidth="1"/>
    <col min="5096" max="5135" width="0" hidden="1" customWidth="1"/>
    <col min="5136" max="5136" width="10.28515625" customWidth="1"/>
    <col min="5138" max="5138" width="12.5703125" customWidth="1"/>
    <col min="5142" max="5142" width="10.7109375" customWidth="1"/>
    <col min="5349" max="5349" width="3.7109375" customWidth="1"/>
    <col min="5350" max="5350" width="27.85546875" customWidth="1"/>
    <col min="5351" max="5351" width="3.7109375" customWidth="1"/>
    <col min="5352" max="5391" width="0" hidden="1" customWidth="1"/>
    <col min="5392" max="5392" width="10.28515625" customWidth="1"/>
    <col min="5394" max="5394" width="12.5703125" customWidth="1"/>
    <col min="5398" max="5398" width="10.7109375" customWidth="1"/>
    <col min="5605" max="5605" width="3.7109375" customWidth="1"/>
    <col min="5606" max="5606" width="27.85546875" customWidth="1"/>
    <col min="5607" max="5607" width="3.7109375" customWidth="1"/>
    <col min="5608" max="5647" width="0" hidden="1" customWidth="1"/>
    <col min="5648" max="5648" width="10.28515625" customWidth="1"/>
    <col min="5650" max="5650" width="12.5703125" customWidth="1"/>
    <col min="5654" max="5654" width="10.7109375" customWidth="1"/>
    <col min="5861" max="5861" width="3.7109375" customWidth="1"/>
    <col min="5862" max="5862" width="27.85546875" customWidth="1"/>
    <col min="5863" max="5863" width="3.7109375" customWidth="1"/>
    <col min="5864" max="5903" width="0" hidden="1" customWidth="1"/>
    <col min="5904" max="5904" width="10.28515625" customWidth="1"/>
    <col min="5906" max="5906" width="12.5703125" customWidth="1"/>
    <col min="5910" max="5910" width="10.7109375" customWidth="1"/>
    <col min="6117" max="6117" width="3.7109375" customWidth="1"/>
    <col min="6118" max="6118" width="27.85546875" customWidth="1"/>
    <col min="6119" max="6119" width="3.7109375" customWidth="1"/>
    <col min="6120" max="6159" width="0" hidden="1" customWidth="1"/>
    <col min="6160" max="6160" width="10.28515625" customWidth="1"/>
    <col min="6162" max="6162" width="12.5703125" customWidth="1"/>
    <col min="6166" max="6166" width="10.7109375" customWidth="1"/>
    <col min="6373" max="6373" width="3.7109375" customWidth="1"/>
    <col min="6374" max="6374" width="27.85546875" customWidth="1"/>
    <col min="6375" max="6375" width="3.7109375" customWidth="1"/>
    <col min="6376" max="6415" width="0" hidden="1" customWidth="1"/>
    <col min="6416" max="6416" width="10.28515625" customWidth="1"/>
    <col min="6418" max="6418" width="12.5703125" customWidth="1"/>
    <col min="6422" max="6422" width="10.7109375" customWidth="1"/>
    <col min="6629" max="6629" width="3.7109375" customWidth="1"/>
    <col min="6630" max="6630" width="27.85546875" customWidth="1"/>
    <col min="6631" max="6631" width="3.7109375" customWidth="1"/>
    <col min="6632" max="6671" width="0" hidden="1" customWidth="1"/>
    <col min="6672" max="6672" width="10.28515625" customWidth="1"/>
    <col min="6674" max="6674" width="12.5703125" customWidth="1"/>
    <col min="6678" max="6678" width="10.7109375" customWidth="1"/>
    <col min="6885" max="6885" width="3.7109375" customWidth="1"/>
    <col min="6886" max="6886" width="27.85546875" customWidth="1"/>
    <col min="6887" max="6887" width="3.7109375" customWidth="1"/>
    <col min="6888" max="6927" width="0" hidden="1" customWidth="1"/>
    <col min="6928" max="6928" width="10.28515625" customWidth="1"/>
    <col min="6930" max="6930" width="12.5703125" customWidth="1"/>
    <col min="6934" max="6934" width="10.7109375" customWidth="1"/>
    <col min="7141" max="7141" width="3.7109375" customWidth="1"/>
    <col min="7142" max="7142" width="27.85546875" customWidth="1"/>
    <col min="7143" max="7143" width="3.7109375" customWidth="1"/>
    <col min="7144" max="7183" width="0" hidden="1" customWidth="1"/>
    <col min="7184" max="7184" width="10.28515625" customWidth="1"/>
    <col min="7186" max="7186" width="12.5703125" customWidth="1"/>
    <col min="7190" max="7190" width="10.7109375" customWidth="1"/>
    <col min="7397" max="7397" width="3.7109375" customWidth="1"/>
    <col min="7398" max="7398" width="27.85546875" customWidth="1"/>
    <col min="7399" max="7399" width="3.7109375" customWidth="1"/>
    <col min="7400" max="7439" width="0" hidden="1" customWidth="1"/>
    <col min="7440" max="7440" width="10.28515625" customWidth="1"/>
    <col min="7442" max="7442" width="12.5703125" customWidth="1"/>
    <col min="7446" max="7446" width="10.7109375" customWidth="1"/>
    <col min="7653" max="7653" width="3.7109375" customWidth="1"/>
    <col min="7654" max="7654" width="27.85546875" customWidth="1"/>
    <col min="7655" max="7655" width="3.7109375" customWidth="1"/>
    <col min="7656" max="7695" width="0" hidden="1" customWidth="1"/>
    <col min="7696" max="7696" width="10.28515625" customWidth="1"/>
    <col min="7698" max="7698" width="12.5703125" customWidth="1"/>
    <col min="7702" max="7702" width="10.7109375" customWidth="1"/>
    <col min="7909" max="7909" width="3.7109375" customWidth="1"/>
    <col min="7910" max="7910" width="27.85546875" customWidth="1"/>
    <col min="7911" max="7911" width="3.7109375" customWidth="1"/>
    <col min="7912" max="7951" width="0" hidden="1" customWidth="1"/>
    <col min="7952" max="7952" width="10.28515625" customWidth="1"/>
    <col min="7954" max="7954" width="12.5703125" customWidth="1"/>
    <col min="7958" max="7958" width="10.7109375" customWidth="1"/>
    <col min="8165" max="8165" width="3.7109375" customWidth="1"/>
    <col min="8166" max="8166" width="27.85546875" customWidth="1"/>
    <col min="8167" max="8167" width="3.7109375" customWidth="1"/>
    <col min="8168" max="8207" width="0" hidden="1" customWidth="1"/>
    <col min="8208" max="8208" width="10.28515625" customWidth="1"/>
    <col min="8210" max="8210" width="12.5703125" customWidth="1"/>
    <col min="8214" max="8214" width="10.7109375" customWidth="1"/>
    <col min="8421" max="8421" width="3.7109375" customWidth="1"/>
    <col min="8422" max="8422" width="27.85546875" customWidth="1"/>
    <col min="8423" max="8423" width="3.7109375" customWidth="1"/>
    <col min="8424" max="8463" width="0" hidden="1" customWidth="1"/>
    <col min="8464" max="8464" width="10.28515625" customWidth="1"/>
    <col min="8466" max="8466" width="12.5703125" customWidth="1"/>
    <col min="8470" max="8470" width="10.7109375" customWidth="1"/>
    <col min="8677" max="8677" width="3.7109375" customWidth="1"/>
    <col min="8678" max="8678" width="27.85546875" customWidth="1"/>
    <col min="8679" max="8679" width="3.7109375" customWidth="1"/>
    <col min="8680" max="8719" width="0" hidden="1" customWidth="1"/>
    <col min="8720" max="8720" width="10.28515625" customWidth="1"/>
    <col min="8722" max="8722" width="12.5703125" customWidth="1"/>
    <col min="8726" max="8726" width="10.7109375" customWidth="1"/>
    <col min="8933" max="8933" width="3.7109375" customWidth="1"/>
    <col min="8934" max="8934" width="27.85546875" customWidth="1"/>
    <col min="8935" max="8935" width="3.7109375" customWidth="1"/>
    <col min="8936" max="8975" width="0" hidden="1" customWidth="1"/>
    <col min="8976" max="8976" width="10.28515625" customWidth="1"/>
    <col min="8978" max="8978" width="12.5703125" customWidth="1"/>
    <col min="8982" max="8982" width="10.7109375" customWidth="1"/>
    <col min="9189" max="9189" width="3.7109375" customWidth="1"/>
    <col min="9190" max="9190" width="27.85546875" customWidth="1"/>
    <col min="9191" max="9191" width="3.7109375" customWidth="1"/>
    <col min="9192" max="9231" width="0" hidden="1" customWidth="1"/>
    <col min="9232" max="9232" width="10.28515625" customWidth="1"/>
    <col min="9234" max="9234" width="12.5703125" customWidth="1"/>
    <col min="9238" max="9238" width="10.7109375" customWidth="1"/>
    <col min="9445" max="9445" width="3.7109375" customWidth="1"/>
    <col min="9446" max="9446" width="27.85546875" customWidth="1"/>
    <col min="9447" max="9447" width="3.7109375" customWidth="1"/>
    <col min="9448" max="9487" width="0" hidden="1" customWidth="1"/>
    <col min="9488" max="9488" width="10.28515625" customWidth="1"/>
    <col min="9490" max="9490" width="12.5703125" customWidth="1"/>
    <col min="9494" max="9494" width="10.7109375" customWidth="1"/>
    <col min="9701" max="9701" width="3.7109375" customWidth="1"/>
    <col min="9702" max="9702" width="27.85546875" customWidth="1"/>
    <col min="9703" max="9703" width="3.7109375" customWidth="1"/>
    <col min="9704" max="9743" width="0" hidden="1" customWidth="1"/>
    <col min="9744" max="9744" width="10.28515625" customWidth="1"/>
    <col min="9746" max="9746" width="12.5703125" customWidth="1"/>
    <col min="9750" max="9750" width="10.7109375" customWidth="1"/>
    <col min="9957" max="9957" width="3.7109375" customWidth="1"/>
    <col min="9958" max="9958" width="27.85546875" customWidth="1"/>
    <col min="9959" max="9959" width="3.7109375" customWidth="1"/>
    <col min="9960" max="9999" width="0" hidden="1" customWidth="1"/>
    <col min="10000" max="10000" width="10.28515625" customWidth="1"/>
    <col min="10002" max="10002" width="12.5703125" customWidth="1"/>
    <col min="10006" max="10006" width="10.7109375" customWidth="1"/>
    <col min="10213" max="10213" width="3.7109375" customWidth="1"/>
    <col min="10214" max="10214" width="27.85546875" customWidth="1"/>
    <col min="10215" max="10215" width="3.7109375" customWidth="1"/>
    <col min="10216" max="10255" width="0" hidden="1" customWidth="1"/>
    <col min="10256" max="10256" width="10.28515625" customWidth="1"/>
    <col min="10258" max="10258" width="12.5703125" customWidth="1"/>
    <col min="10262" max="10262" width="10.7109375" customWidth="1"/>
    <col min="10469" max="10469" width="3.7109375" customWidth="1"/>
    <col min="10470" max="10470" width="27.85546875" customWidth="1"/>
    <col min="10471" max="10471" width="3.7109375" customWidth="1"/>
    <col min="10472" max="10511" width="0" hidden="1" customWidth="1"/>
    <col min="10512" max="10512" width="10.28515625" customWidth="1"/>
    <col min="10514" max="10514" width="12.5703125" customWidth="1"/>
    <col min="10518" max="10518" width="10.7109375" customWidth="1"/>
    <col min="10725" max="10725" width="3.7109375" customWidth="1"/>
    <col min="10726" max="10726" width="27.85546875" customWidth="1"/>
    <col min="10727" max="10727" width="3.7109375" customWidth="1"/>
    <col min="10728" max="10767" width="0" hidden="1" customWidth="1"/>
    <col min="10768" max="10768" width="10.28515625" customWidth="1"/>
    <col min="10770" max="10770" width="12.5703125" customWidth="1"/>
    <col min="10774" max="10774" width="10.7109375" customWidth="1"/>
    <col min="10981" max="10981" width="3.7109375" customWidth="1"/>
    <col min="10982" max="10982" width="27.85546875" customWidth="1"/>
    <col min="10983" max="10983" width="3.7109375" customWidth="1"/>
    <col min="10984" max="11023" width="0" hidden="1" customWidth="1"/>
    <col min="11024" max="11024" width="10.28515625" customWidth="1"/>
    <col min="11026" max="11026" width="12.5703125" customWidth="1"/>
    <col min="11030" max="11030" width="10.7109375" customWidth="1"/>
    <col min="11237" max="11237" width="3.7109375" customWidth="1"/>
    <col min="11238" max="11238" width="27.85546875" customWidth="1"/>
    <col min="11239" max="11239" width="3.7109375" customWidth="1"/>
    <col min="11240" max="11279" width="0" hidden="1" customWidth="1"/>
    <col min="11280" max="11280" width="10.28515625" customWidth="1"/>
    <col min="11282" max="11282" width="12.5703125" customWidth="1"/>
    <col min="11286" max="11286" width="10.7109375" customWidth="1"/>
    <col min="11493" max="11493" width="3.7109375" customWidth="1"/>
    <col min="11494" max="11494" width="27.85546875" customWidth="1"/>
    <col min="11495" max="11495" width="3.7109375" customWidth="1"/>
    <col min="11496" max="11535" width="0" hidden="1" customWidth="1"/>
    <col min="11536" max="11536" width="10.28515625" customWidth="1"/>
    <col min="11538" max="11538" width="12.5703125" customWidth="1"/>
    <col min="11542" max="11542" width="10.7109375" customWidth="1"/>
    <col min="11749" max="11749" width="3.7109375" customWidth="1"/>
    <col min="11750" max="11750" width="27.85546875" customWidth="1"/>
    <col min="11751" max="11751" width="3.7109375" customWidth="1"/>
    <col min="11752" max="11791" width="0" hidden="1" customWidth="1"/>
    <col min="11792" max="11792" width="10.28515625" customWidth="1"/>
    <col min="11794" max="11794" width="12.5703125" customWidth="1"/>
    <col min="11798" max="11798" width="10.7109375" customWidth="1"/>
    <col min="12005" max="12005" width="3.7109375" customWidth="1"/>
    <col min="12006" max="12006" width="27.85546875" customWidth="1"/>
    <col min="12007" max="12007" width="3.7109375" customWidth="1"/>
    <col min="12008" max="12047" width="0" hidden="1" customWidth="1"/>
    <col min="12048" max="12048" width="10.28515625" customWidth="1"/>
    <col min="12050" max="12050" width="12.5703125" customWidth="1"/>
    <col min="12054" max="12054" width="10.7109375" customWidth="1"/>
    <col min="12261" max="12261" width="3.7109375" customWidth="1"/>
    <col min="12262" max="12262" width="27.85546875" customWidth="1"/>
    <col min="12263" max="12263" width="3.7109375" customWidth="1"/>
    <col min="12264" max="12303" width="0" hidden="1" customWidth="1"/>
    <col min="12304" max="12304" width="10.28515625" customWidth="1"/>
    <col min="12306" max="12306" width="12.5703125" customWidth="1"/>
    <col min="12310" max="12310" width="10.7109375" customWidth="1"/>
    <col min="12517" max="12517" width="3.7109375" customWidth="1"/>
    <col min="12518" max="12518" width="27.85546875" customWidth="1"/>
    <col min="12519" max="12519" width="3.7109375" customWidth="1"/>
    <col min="12520" max="12559" width="0" hidden="1" customWidth="1"/>
    <col min="12560" max="12560" width="10.28515625" customWidth="1"/>
    <col min="12562" max="12562" width="12.5703125" customWidth="1"/>
    <col min="12566" max="12566" width="10.7109375" customWidth="1"/>
    <col min="12773" max="12773" width="3.7109375" customWidth="1"/>
    <col min="12774" max="12774" width="27.85546875" customWidth="1"/>
    <col min="12775" max="12775" width="3.7109375" customWidth="1"/>
    <col min="12776" max="12815" width="0" hidden="1" customWidth="1"/>
    <col min="12816" max="12816" width="10.28515625" customWidth="1"/>
    <col min="12818" max="12818" width="12.5703125" customWidth="1"/>
    <col min="12822" max="12822" width="10.7109375" customWidth="1"/>
    <col min="13029" max="13029" width="3.7109375" customWidth="1"/>
    <col min="13030" max="13030" width="27.85546875" customWidth="1"/>
    <col min="13031" max="13031" width="3.7109375" customWidth="1"/>
    <col min="13032" max="13071" width="0" hidden="1" customWidth="1"/>
    <col min="13072" max="13072" width="10.28515625" customWidth="1"/>
    <col min="13074" max="13074" width="12.5703125" customWidth="1"/>
    <col min="13078" max="13078" width="10.7109375" customWidth="1"/>
    <col min="13285" max="13285" width="3.7109375" customWidth="1"/>
    <col min="13286" max="13286" width="27.85546875" customWidth="1"/>
    <col min="13287" max="13287" width="3.7109375" customWidth="1"/>
    <col min="13288" max="13327" width="0" hidden="1" customWidth="1"/>
    <col min="13328" max="13328" width="10.28515625" customWidth="1"/>
    <col min="13330" max="13330" width="12.5703125" customWidth="1"/>
    <col min="13334" max="13334" width="10.7109375" customWidth="1"/>
    <col min="13541" max="13541" width="3.7109375" customWidth="1"/>
    <col min="13542" max="13542" width="27.85546875" customWidth="1"/>
    <col min="13543" max="13543" width="3.7109375" customWidth="1"/>
    <col min="13544" max="13583" width="0" hidden="1" customWidth="1"/>
    <col min="13584" max="13584" width="10.28515625" customWidth="1"/>
    <col min="13586" max="13586" width="12.5703125" customWidth="1"/>
    <col min="13590" max="13590" width="10.7109375" customWidth="1"/>
    <col min="13797" max="13797" width="3.7109375" customWidth="1"/>
    <col min="13798" max="13798" width="27.85546875" customWidth="1"/>
    <col min="13799" max="13799" width="3.7109375" customWidth="1"/>
    <col min="13800" max="13839" width="0" hidden="1" customWidth="1"/>
    <col min="13840" max="13840" width="10.28515625" customWidth="1"/>
    <col min="13842" max="13842" width="12.5703125" customWidth="1"/>
    <col min="13846" max="13846" width="10.7109375" customWidth="1"/>
    <col min="14053" max="14053" width="3.7109375" customWidth="1"/>
    <col min="14054" max="14054" width="27.85546875" customWidth="1"/>
    <col min="14055" max="14055" width="3.7109375" customWidth="1"/>
    <col min="14056" max="14095" width="0" hidden="1" customWidth="1"/>
    <col min="14096" max="14096" width="10.28515625" customWidth="1"/>
    <col min="14098" max="14098" width="12.5703125" customWidth="1"/>
    <col min="14102" max="14102" width="10.7109375" customWidth="1"/>
    <col min="14309" max="14309" width="3.7109375" customWidth="1"/>
    <col min="14310" max="14310" width="27.85546875" customWidth="1"/>
    <col min="14311" max="14311" width="3.7109375" customWidth="1"/>
    <col min="14312" max="14351" width="0" hidden="1" customWidth="1"/>
    <col min="14352" max="14352" width="10.28515625" customWidth="1"/>
    <col min="14354" max="14354" width="12.5703125" customWidth="1"/>
    <col min="14358" max="14358" width="10.7109375" customWidth="1"/>
    <col min="14565" max="14565" width="3.7109375" customWidth="1"/>
    <col min="14566" max="14566" width="27.85546875" customWidth="1"/>
    <col min="14567" max="14567" width="3.7109375" customWidth="1"/>
    <col min="14568" max="14607" width="0" hidden="1" customWidth="1"/>
    <col min="14608" max="14608" width="10.28515625" customWidth="1"/>
    <col min="14610" max="14610" width="12.5703125" customWidth="1"/>
    <col min="14614" max="14614" width="10.7109375" customWidth="1"/>
    <col min="14821" max="14821" width="3.7109375" customWidth="1"/>
    <col min="14822" max="14822" width="27.85546875" customWidth="1"/>
    <col min="14823" max="14823" width="3.7109375" customWidth="1"/>
    <col min="14824" max="14863" width="0" hidden="1" customWidth="1"/>
    <col min="14864" max="14864" width="10.28515625" customWidth="1"/>
    <col min="14866" max="14866" width="12.5703125" customWidth="1"/>
    <col min="14870" max="14870" width="10.7109375" customWidth="1"/>
    <col min="15077" max="15077" width="3.7109375" customWidth="1"/>
    <col min="15078" max="15078" width="27.85546875" customWidth="1"/>
    <col min="15079" max="15079" width="3.7109375" customWidth="1"/>
    <col min="15080" max="15119" width="0" hidden="1" customWidth="1"/>
    <col min="15120" max="15120" width="10.28515625" customWidth="1"/>
    <col min="15122" max="15122" width="12.5703125" customWidth="1"/>
    <col min="15126" max="15126" width="10.7109375" customWidth="1"/>
    <col min="15333" max="15333" width="3.7109375" customWidth="1"/>
    <col min="15334" max="15334" width="27.85546875" customWidth="1"/>
    <col min="15335" max="15335" width="3.7109375" customWidth="1"/>
    <col min="15336" max="15375" width="0" hidden="1" customWidth="1"/>
    <col min="15376" max="15376" width="10.28515625" customWidth="1"/>
    <col min="15378" max="15378" width="12.5703125" customWidth="1"/>
    <col min="15382" max="15382" width="10.7109375" customWidth="1"/>
    <col min="15589" max="15589" width="3.7109375" customWidth="1"/>
    <col min="15590" max="15590" width="27.85546875" customWidth="1"/>
    <col min="15591" max="15591" width="3.7109375" customWidth="1"/>
    <col min="15592" max="15631" width="0" hidden="1" customWidth="1"/>
    <col min="15632" max="15632" width="10.28515625" customWidth="1"/>
    <col min="15634" max="15634" width="12.5703125" customWidth="1"/>
    <col min="15638" max="15638" width="10.7109375" customWidth="1"/>
    <col min="15845" max="15845" width="3.7109375" customWidth="1"/>
    <col min="15846" max="15846" width="27.85546875" customWidth="1"/>
    <col min="15847" max="15847" width="3.7109375" customWidth="1"/>
    <col min="15848" max="15887" width="0" hidden="1" customWidth="1"/>
    <col min="15888" max="15888" width="10.28515625" customWidth="1"/>
    <col min="15890" max="15890" width="12.5703125" customWidth="1"/>
    <col min="15894" max="15894" width="10.7109375" customWidth="1"/>
    <col min="16101" max="16101" width="3.7109375" customWidth="1"/>
    <col min="16102" max="16102" width="27.85546875" customWidth="1"/>
    <col min="16103" max="16103" width="3.7109375" customWidth="1"/>
    <col min="16104" max="16143" width="0" hidden="1" customWidth="1"/>
    <col min="16144" max="16144" width="10.28515625" customWidth="1"/>
    <col min="16146" max="16146" width="12.5703125" customWidth="1"/>
    <col min="16150" max="16150" width="10.7109375" customWidth="1"/>
  </cols>
  <sheetData>
    <row r="1" spans="1:34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525"/>
      <c r="AB1" s="525"/>
      <c r="AC1" s="525"/>
      <c r="AD1" s="525"/>
      <c r="AE1" s="525"/>
      <c r="AF1" s="525"/>
      <c r="AG1"/>
    </row>
    <row r="2" spans="1:34" ht="28.5" customHeight="1" x14ac:dyDescent="0.25">
      <c r="A2" s="1"/>
      <c r="B2" s="264"/>
      <c r="C2" s="2"/>
      <c r="D2" s="2"/>
      <c r="E2" s="2"/>
      <c r="F2" s="526" t="s">
        <v>294</v>
      </c>
      <c r="G2" s="526"/>
      <c r="H2" s="526"/>
      <c r="I2" s="526"/>
      <c r="J2" s="526"/>
      <c r="K2" s="526"/>
      <c r="L2" s="565" t="s">
        <v>313</v>
      </c>
      <c r="M2" s="565" t="s">
        <v>312</v>
      </c>
      <c r="N2" s="535" t="s">
        <v>285</v>
      </c>
      <c r="O2" s="535"/>
      <c r="P2" s="535"/>
      <c r="Q2" s="535"/>
      <c r="R2" s="535"/>
      <c r="S2" s="535"/>
      <c r="T2" s="522" t="s">
        <v>315</v>
      </c>
      <c r="U2" s="522" t="s">
        <v>312</v>
      </c>
      <c r="V2" s="534" t="s">
        <v>286</v>
      </c>
      <c r="W2" s="534"/>
      <c r="X2" s="550" t="s">
        <v>121</v>
      </c>
      <c r="Y2" s="536" t="s">
        <v>259</v>
      </c>
      <c r="Z2" s="536"/>
      <c r="AA2" s="536"/>
      <c r="AB2" s="537" t="s">
        <v>121</v>
      </c>
      <c r="AC2" s="545" t="s">
        <v>374</v>
      </c>
      <c r="AD2" s="545"/>
      <c r="AE2" s="545"/>
      <c r="AF2" s="528" t="s">
        <v>121</v>
      </c>
      <c r="AG2" s="548" t="s">
        <v>140</v>
      </c>
      <c r="AH2" s="515" t="s">
        <v>264</v>
      </c>
    </row>
    <row r="3" spans="1:34" s="34" customFormat="1" ht="112.5" x14ac:dyDescent="0.25">
      <c r="A3" s="6"/>
      <c r="B3" s="64" t="s">
        <v>126</v>
      </c>
      <c r="C3" s="8"/>
      <c r="D3" s="52" t="s">
        <v>262</v>
      </c>
      <c r="E3" s="52" t="s">
        <v>263</v>
      </c>
      <c r="F3" s="385" t="s">
        <v>279</v>
      </c>
      <c r="G3" s="388" t="s">
        <v>306</v>
      </c>
      <c r="H3" s="388" t="s">
        <v>311</v>
      </c>
      <c r="I3" s="388" t="s">
        <v>305</v>
      </c>
      <c r="J3" s="388" t="s">
        <v>273</v>
      </c>
      <c r="K3" s="388" t="s">
        <v>145</v>
      </c>
      <c r="L3" s="570"/>
      <c r="M3" s="566"/>
      <c r="N3" s="208" t="s">
        <v>279</v>
      </c>
      <c r="O3" s="42" t="s">
        <v>306</v>
      </c>
      <c r="P3" s="42" t="s">
        <v>311</v>
      </c>
      <c r="Q3" s="42" t="s">
        <v>305</v>
      </c>
      <c r="R3" s="42" t="s">
        <v>273</v>
      </c>
      <c r="S3" s="42" t="s">
        <v>314</v>
      </c>
      <c r="T3" s="523"/>
      <c r="U3" s="523"/>
      <c r="V3" s="209" t="s">
        <v>371</v>
      </c>
      <c r="W3" s="200" t="s">
        <v>372</v>
      </c>
      <c r="X3" s="568"/>
      <c r="Y3" s="356" t="s">
        <v>255</v>
      </c>
      <c r="Z3" s="356" t="s">
        <v>153</v>
      </c>
      <c r="AA3" s="357" t="s">
        <v>144</v>
      </c>
      <c r="AB3" s="562"/>
      <c r="AC3" s="211" t="s">
        <v>373</v>
      </c>
      <c r="AD3" s="212" t="s">
        <v>88</v>
      </c>
      <c r="AE3" s="212" t="s">
        <v>145</v>
      </c>
      <c r="AF3" s="546"/>
      <c r="AG3" s="549"/>
      <c r="AH3" s="564"/>
    </row>
    <row r="4" spans="1:34" x14ac:dyDescent="0.25">
      <c r="A4" s="6"/>
      <c r="B4" s="265" t="s">
        <v>4</v>
      </c>
      <c r="C4" s="8"/>
      <c r="D4" s="8"/>
      <c r="E4" s="8"/>
      <c r="F4" s="347" t="s">
        <v>148</v>
      </c>
      <c r="G4" s="347" t="s">
        <v>148</v>
      </c>
      <c r="H4" s="347" t="s">
        <v>148</v>
      </c>
      <c r="I4" s="347" t="s">
        <v>148</v>
      </c>
      <c r="J4" s="347" t="s">
        <v>6</v>
      </c>
      <c r="K4" s="347" t="s">
        <v>148</v>
      </c>
      <c r="L4" s="571"/>
      <c r="M4" s="567"/>
      <c r="N4" s="351" t="s">
        <v>220</v>
      </c>
      <c r="O4" s="351" t="s">
        <v>220</v>
      </c>
      <c r="P4" s="351"/>
      <c r="Q4" s="351" t="s">
        <v>220</v>
      </c>
      <c r="R4" s="351"/>
      <c r="S4" s="153" t="s">
        <v>220</v>
      </c>
      <c r="T4" s="524"/>
      <c r="U4" s="524"/>
      <c r="V4" s="201" t="s">
        <v>220</v>
      </c>
      <c r="W4" s="204" t="s">
        <v>220</v>
      </c>
      <c r="X4" s="569"/>
      <c r="Y4" s="359" t="s">
        <v>220</v>
      </c>
      <c r="Z4" s="359" t="s">
        <v>220</v>
      </c>
      <c r="AA4" s="359" t="s">
        <v>220</v>
      </c>
      <c r="AB4" s="563"/>
      <c r="AC4" s="154" t="s">
        <v>220</v>
      </c>
      <c r="AD4" s="193" t="s">
        <v>220</v>
      </c>
      <c r="AE4" s="154" t="s">
        <v>220</v>
      </c>
      <c r="AF4" s="547"/>
      <c r="AG4" s="549"/>
      <c r="AH4" s="516"/>
    </row>
    <row r="5" spans="1:34" x14ac:dyDescent="0.25">
      <c r="A5" s="10"/>
      <c r="B5" s="266" t="s">
        <v>5</v>
      </c>
      <c r="C5" s="11"/>
      <c r="D5" s="11"/>
      <c r="E5" s="11"/>
      <c r="F5" s="389" t="s">
        <v>7</v>
      </c>
      <c r="G5" s="389" t="s">
        <v>304</v>
      </c>
      <c r="H5" s="389" t="s">
        <v>310</v>
      </c>
      <c r="I5" s="389" t="s">
        <v>6</v>
      </c>
      <c r="J5" s="389" t="s">
        <v>6</v>
      </c>
      <c r="K5" s="389" t="s">
        <v>9</v>
      </c>
      <c r="L5" s="505" t="s">
        <v>293</v>
      </c>
      <c r="M5" s="191" t="s">
        <v>293</v>
      </c>
      <c r="N5" s="389" t="s">
        <v>7</v>
      </c>
      <c r="O5" s="389" t="s">
        <v>304</v>
      </c>
      <c r="P5" s="389"/>
      <c r="Q5" s="389" t="s">
        <v>6</v>
      </c>
      <c r="R5" s="389"/>
      <c r="S5" s="389" t="s">
        <v>222</v>
      </c>
      <c r="T5" s="191" t="s">
        <v>293</v>
      </c>
      <c r="U5" s="191" t="s">
        <v>293</v>
      </c>
      <c r="V5" s="216" t="s">
        <v>122</v>
      </c>
      <c r="W5" s="202" t="s">
        <v>6</v>
      </c>
      <c r="X5" s="192">
        <v>1</v>
      </c>
      <c r="Y5" s="361" t="s">
        <v>112</v>
      </c>
      <c r="Z5" s="361" t="s">
        <v>6</v>
      </c>
      <c r="AA5" s="361" t="s">
        <v>9</v>
      </c>
      <c r="AB5" s="192">
        <v>0</v>
      </c>
      <c r="AC5" s="155" t="s">
        <v>367</v>
      </c>
      <c r="AD5" s="155" t="s">
        <v>151</v>
      </c>
      <c r="AE5" s="155" t="s">
        <v>9</v>
      </c>
      <c r="AF5" s="191" t="s">
        <v>293</v>
      </c>
      <c r="AG5" s="179">
        <f>M5+T5+X5+AF5</f>
        <v>4</v>
      </c>
      <c r="AH5" s="424"/>
    </row>
    <row r="6" spans="1:34" x14ac:dyDescent="0.25">
      <c r="A6" s="6"/>
      <c r="B6" s="64" t="s">
        <v>177</v>
      </c>
      <c r="C6" s="52"/>
      <c r="D6" s="52"/>
      <c r="E6" s="52"/>
      <c r="F6" s="32"/>
      <c r="G6" s="13"/>
      <c r="H6" s="13"/>
      <c r="I6" s="33"/>
      <c r="J6" s="33"/>
      <c r="K6" s="33"/>
      <c r="L6" s="33"/>
      <c r="M6" s="147"/>
      <c r="N6" s="32"/>
      <c r="O6" s="13"/>
      <c r="P6" s="13"/>
      <c r="Q6" s="33"/>
      <c r="R6" s="33"/>
      <c r="S6" s="33"/>
      <c r="T6" s="147"/>
      <c r="U6" s="147"/>
      <c r="V6" s="33"/>
      <c r="W6" s="33"/>
      <c r="X6" s="33"/>
      <c r="Y6" s="147"/>
      <c r="Z6" s="33"/>
      <c r="AA6" s="33"/>
      <c r="AB6" s="33"/>
      <c r="AC6" s="33"/>
      <c r="AD6" s="33"/>
      <c r="AE6" s="33"/>
      <c r="AF6" s="147"/>
      <c r="AG6" s="172"/>
      <c r="AH6" s="424"/>
    </row>
    <row r="7" spans="1:34" x14ac:dyDescent="0.25">
      <c r="A7" s="15">
        <v>1</v>
      </c>
      <c r="B7" s="16" t="s">
        <v>11</v>
      </c>
      <c r="C7" s="17" t="s">
        <v>12</v>
      </c>
      <c r="D7" s="432">
        <f>'Ср День 3 Нед 1'!AE7</f>
        <v>0</v>
      </c>
      <c r="E7" s="20"/>
      <c r="F7" s="483"/>
      <c r="G7" s="489"/>
      <c r="H7" s="489"/>
      <c r="I7" s="38"/>
      <c r="J7" s="144"/>
      <c r="K7" s="38"/>
      <c r="L7" s="38">
        <f>(F7+H7+J7+K7)*$L$5</f>
        <v>0</v>
      </c>
      <c r="M7" s="348">
        <f>(F7+G7+I7+K7)*$M$5</f>
        <v>0</v>
      </c>
      <c r="N7" s="483"/>
      <c r="O7" s="489"/>
      <c r="P7" s="489"/>
      <c r="Q7" s="38"/>
      <c r="R7" s="144"/>
      <c r="S7" s="38"/>
      <c r="T7" s="348">
        <f>(N7+P7+R7+S7)*$T$5</f>
        <v>0</v>
      </c>
      <c r="U7" s="348">
        <f>(N7+O7+Q7+S7)*$U$5</f>
        <v>0</v>
      </c>
      <c r="V7" s="38"/>
      <c r="W7" s="38"/>
      <c r="X7" s="203">
        <f>(W7+V7)*$X$5</f>
        <v>0</v>
      </c>
      <c r="Y7" s="38"/>
      <c r="Z7" s="38"/>
      <c r="AA7" s="38"/>
      <c r="AB7" s="362">
        <f>(AA7+Z7+Y7)*$AB$5</f>
        <v>0</v>
      </c>
      <c r="AC7" s="38"/>
      <c r="AD7" s="38"/>
      <c r="AE7" s="38"/>
      <c r="AF7" s="170">
        <f>(AC7+AD7+AE7)*$AF$5</f>
        <v>0</v>
      </c>
      <c r="AG7" s="173">
        <f>L7+M7+T7+U7+X7+AF7</f>
        <v>0</v>
      </c>
      <c r="AH7" s="428">
        <f t="shared" ref="AH7:AH38" si="0">(D7+E7)-AG7</f>
        <v>0</v>
      </c>
    </row>
    <row r="8" spans="1:34" x14ac:dyDescent="0.25">
      <c r="A8" s="15">
        <v>2</v>
      </c>
      <c r="B8" s="19" t="s">
        <v>13</v>
      </c>
      <c r="C8" s="20" t="s">
        <v>12</v>
      </c>
      <c r="D8" s="432">
        <f>'Ср День 3 Нед 1'!AE8</f>
        <v>-0.1</v>
      </c>
      <c r="E8" s="20"/>
      <c r="F8" s="483"/>
      <c r="G8" s="489"/>
      <c r="H8" s="489"/>
      <c r="I8" s="38"/>
      <c r="J8" s="144"/>
      <c r="K8" s="38"/>
      <c r="L8" s="38">
        <f t="shared" ref="L8:L71" si="1">(F8+H8+J8+K8)*$L$5</f>
        <v>0</v>
      </c>
      <c r="M8" s="348">
        <f t="shared" ref="M8:M71" si="2">(F8+G8+I8+K8)*$M$5</f>
        <v>0</v>
      </c>
      <c r="N8" s="483"/>
      <c r="O8" s="489"/>
      <c r="P8" s="489"/>
      <c r="Q8" s="38"/>
      <c r="R8" s="144"/>
      <c r="S8" s="404">
        <v>0.02</v>
      </c>
      <c r="T8" s="348">
        <f t="shared" ref="T8:T71" si="3">(N8+P8+R8+S8)*$T$5</f>
        <v>0.02</v>
      </c>
      <c r="U8" s="348">
        <f t="shared" ref="U8:U71" si="4">(N8+O8+Q8+S8)*$U$5</f>
        <v>0.02</v>
      </c>
      <c r="V8" s="38"/>
      <c r="W8" s="38"/>
      <c r="X8" s="203">
        <f t="shared" ref="X8:X71" si="5">(W8+V8)*$X$5</f>
        <v>0</v>
      </c>
      <c r="Y8" s="38"/>
      <c r="Z8" s="38"/>
      <c r="AA8" s="38"/>
      <c r="AB8" s="362">
        <f t="shared" ref="AB8:AB71" si="6">(AA8+Z8+Y8)*$AB$5</f>
        <v>0</v>
      </c>
      <c r="AC8" s="162"/>
      <c r="AD8" s="38"/>
      <c r="AE8" s="38"/>
      <c r="AF8" s="170">
        <f t="shared" ref="AF8:AF71" si="7">(AC8+AD8+AE8)*$AF$5</f>
        <v>0</v>
      </c>
      <c r="AG8" s="173">
        <f t="shared" ref="AG8:AG71" si="8">L8+M8+T8+U8+X8+AF8</f>
        <v>0.04</v>
      </c>
      <c r="AH8" s="428">
        <f t="shared" si="0"/>
        <v>-0.14000000000000001</v>
      </c>
    </row>
    <row r="9" spans="1:34" x14ac:dyDescent="0.25">
      <c r="A9" s="15">
        <v>3</v>
      </c>
      <c r="B9" s="78" t="s">
        <v>142</v>
      </c>
      <c r="C9" s="17" t="s">
        <v>12</v>
      </c>
      <c r="D9" s="432">
        <f>'Ср День 3 Нед 1'!AE9</f>
        <v>-0.29499999999999998</v>
      </c>
      <c r="E9" s="20"/>
      <c r="F9" s="483"/>
      <c r="G9" s="489"/>
      <c r="H9" s="489"/>
      <c r="I9" s="38"/>
      <c r="J9" s="144"/>
      <c r="K9" s="404">
        <v>0.03</v>
      </c>
      <c r="L9" s="38">
        <f t="shared" si="1"/>
        <v>0.03</v>
      </c>
      <c r="M9" s="348">
        <f t="shared" si="2"/>
        <v>0.03</v>
      </c>
      <c r="N9" s="483"/>
      <c r="O9" s="489"/>
      <c r="P9" s="489"/>
      <c r="Q9" s="38"/>
      <c r="R9" s="144"/>
      <c r="S9" s="404">
        <v>0.03</v>
      </c>
      <c r="T9" s="348">
        <f t="shared" si="3"/>
        <v>0.03</v>
      </c>
      <c r="U9" s="348">
        <f t="shared" si="4"/>
        <v>0.03</v>
      </c>
      <c r="V9" s="38"/>
      <c r="W9" s="38"/>
      <c r="X9" s="203">
        <f t="shared" si="5"/>
        <v>0</v>
      </c>
      <c r="Y9" s="38"/>
      <c r="Z9" s="38"/>
      <c r="AA9" s="169">
        <v>0.03</v>
      </c>
      <c r="AB9" s="362">
        <f t="shared" si="6"/>
        <v>0</v>
      </c>
      <c r="AC9" s="162"/>
      <c r="AD9" s="38"/>
      <c r="AE9" s="170">
        <v>0.03</v>
      </c>
      <c r="AF9" s="170">
        <f t="shared" si="7"/>
        <v>0.03</v>
      </c>
      <c r="AG9" s="173">
        <f t="shared" si="8"/>
        <v>0.15</v>
      </c>
      <c r="AH9" s="428">
        <f t="shared" si="0"/>
        <v>-0.44499999999999995</v>
      </c>
    </row>
    <row r="10" spans="1:34" x14ac:dyDescent="0.25">
      <c r="A10" s="15">
        <v>4</v>
      </c>
      <c r="B10" s="85" t="s">
        <v>166</v>
      </c>
      <c r="C10" s="17" t="s">
        <v>12</v>
      </c>
      <c r="D10" s="432">
        <f>'Ср День 3 Нед 1'!AE10</f>
        <v>0</v>
      </c>
      <c r="E10" s="20"/>
      <c r="F10" s="483"/>
      <c r="G10" s="489"/>
      <c r="H10" s="489"/>
      <c r="I10" s="38"/>
      <c r="J10" s="144"/>
      <c r="K10" s="38"/>
      <c r="L10" s="38">
        <f t="shared" si="1"/>
        <v>0</v>
      </c>
      <c r="M10" s="348">
        <f t="shared" si="2"/>
        <v>0</v>
      </c>
      <c r="N10" s="483"/>
      <c r="O10" s="489"/>
      <c r="P10" s="489"/>
      <c r="Q10" s="38"/>
      <c r="R10" s="144"/>
      <c r="S10" s="38"/>
      <c r="T10" s="348">
        <f t="shared" si="3"/>
        <v>0</v>
      </c>
      <c r="U10" s="348">
        <f t="shared" si="4"/>
        <v>0</v>
      </c>
      <c r="V10" s="203">
        <v>1</v>
      </c>
      <c r="W10" s="38"/>
      <c r="X10" s="203">
        <f t="shared" si="5"/>
        <v>1</v>
      </c>
      <c r="Y10" s="38"/>
      <c r="Z10" s="38"/>
      <c r="AA10" s="38"/>
      <c r="AB10" s="362">
        <f t="shared" si="6"/>
        <v>0</v>
      </c>
      <c r="AC10" s="162"/>
      <c r="AD10" s="38"/>
      <c r="AE10" s="38"/>
      <c r="AF10" s="170">
        <f t="shared" si="7"/>
        <v>0</v>
      </c>
      <c r="AG10" s="173">
        <f t="shared" si="8"/>
        <v>1</v>
      </c>
      <c r="AH10" s="428">
        <f t="shared" si="0"/>
        <v>-1</v>
      </c>
    </row>
    <row r="11" spans="1:34" x14ac:dyDescent="0.25">
      <c r="A11" s="6"/>
      <c r="B11" s="64" t="s">
        <v>167</v>
      </c>
      <c r="C11" s="7"/>
      <c r="D11" s="432">
        <f>'Ср День 3 Нед 1'!AE11</f>
        <v>0</v>
      </c>
      <c r="E11" s="7"/>
      <c r="F11" s="483"/>
      <c r="G11" s="489"/>
      <c r="H11" s="489"/>
      <c r="I11" s="38"/>
      <c r="J11" s="144"/>
      <c r="K11" s="38"/>
      <c r="L11" s="38">
        <f t="shared" si="1"/>
        <v>0</v>
      </c>
      <c r="M11" s="348">
        <f t="shared" si="2"/>
        <v>0</v>
      </c>
      <c r="N11" s="483"/>
      <c r="O11" s="489"/>
      <c r="P11" s="489"/>
      <c r="Q11" s="38"/>
      <c r="R11" s="144"/>
      <c r="S11" s="38"/>
      <c r="T11" s="348">
        <f t="shared" si="3"/>
        <v>0</v>
      </c>
      <c r="U11" s="348">
        <f t="shared" si="4"/>
        <v>0</v>
      </c>
      <c r="V11" s="38"/>
      <c r="W11" s="38"/>
      <c r="X11" s="203">
        <f t="shared" si="5"/>
        <v>0</v>
      </c>
      <c r="Y11" s="38"/>
      <c r="Z11" s="38"/>
      <c r="AA11" s="38"/>
      <c r="AB11" s="362">
        <f t="shared" si="6"/>
        <v>0</v>
      </c>
      <c r="AC11" s="162"/>
      <c r="AD11" s="38"/>
      <c r="AE11" s="38"/>
      <c r="AF11" s="170">
        <f t="shared" si="7"/>
        <v>0</v>
      </c>
      <c r="AG11" s="173">
        <f t="shared" si="8"/>
        <v>0</v>
      </c>
      <c r="AH11" s="428">
        <f t="shared" si="0"/>
        <v>0</v>
      </c>
    </row>
    <row r="12" spans="1:34" x14ac:dyDescent="0.25">
      <c r="A12" s="15">
        <v>5</v>
      </c>
      <c r="B12" s="16" t="s">
        <v>44</v>
      </c>
      <c r="C12" s="17" t="s">
        <v>12</v>
      </c>
      <c r="D12" s="432">
        <f>'Ср День 3 Нед 1'!AE12</f>
        <v>-0.2571</v>
      </c>
      <c r="E12" s="20"/>
      <c r="F12" s="483"/>
      <c r="G12" s="489"/>
      <c r="H12" s="489"/>
      <c r="I12" s="404">
        <v>0.1</v>
      </c>
      <c r="J12" s="144"/>
      <c r="K12" s="38"/>
      <c r="L12" s="38">
        <f t="shared" si="1"/>
        <v>0</v>
      </c>
      <c r="M12" s="348">
        <f t="shared" si="2"/>
        <v>0.1</v>
      </c>
      <c r="N12" s="483"/>
      <c r="O12" s="489"/>
      <c r="P12" s="489"/>
      <c r="Q12" s="404">
        <v>0.1</v>
      </c>
      <c r="R12" s="144"/>
      <c r="S12" s="38"/>
      <c r="T12" s="348">
        <f t="shared" si="3"/>
        <v>0</v>
      </c>
      <c r="U12" s="348">
        <f t="shared" si="4"/>
        <v>0.1</v>
      </c>
      <c r="V12" s="38"/>
      <c r="W12" s="38"/>
      <c r="X12" s="203">
        <f t="shared" si="5"/>
        <v>0</v>
      </c>
      <c r="Y12" s="38">
        <v>7.4999999999999997E-2</v>
      </c>
      <c r="Z12" s="38"/>
      <c r="AA12" s="38"/>
      <c r="AB12" s="362">
        <f t="shared" si="6"/>
        <v>0</v>
      </c>
      <c r="AC12" s="162"/>
      <c r="AD12" s="38"/>
      <c r="AE12" s="38"/>
      <c r="AF12" s="170">
        <f t="shared" si="7"/>
        <v>0</v>
      </c>
      <c r="AG12" s="173">
        <f t="shared" si="8"/>
        <v>0.2</v>
      </c>
      <c r="AH12" s="428">
        <f t="shared" si="0"/>
        <v>-0.45710000000000001</v>
      </c>
    </row>
    <row r="13" spans="1:34" x14ac:dyDescent="0.25">
      <c r="A13" s="15">
        <v>6</v>
      </c>
      <c r="B13" s="16" t="s">
        <v>49</v>
      </c>
      <c r="C13" s="17" t="s">
        <v>12</v>
      </c>
      <c r="D13" s="432">
        <f>'Ср День 3 Нед 1'!AE13</f>
        <v>0</v>
      </c>
      <c r="E13" s="20"/>
      <c r="F13" s="483"/>
      <c r="G13" s="489"/>
      <c r="H13" s="489"/>
      <c r="I13" s="38"/>
      <c r="J13" s="144"/>
      <c r="K13" s="38"/>
      <c r="L13" s="38">
        <f t="shared" si="1"/>
        <v>0</v>
      </c>
      <c r="M13" s="348">
        <f t="shared" si="2"/>
        <v>0</v>
      </c>
      <c r="N13" s="483"/>
      <c r="O13" s="489"/>
      <c r="P13" s="489"/>
      <c r="Q13" s="38"/>
      <c r="R13" s="144"/>
      <c r="S13" s="38"/>
      <c r="T13" s="348">
        <f t="shared" si="3"/>
        <v>0</v>
      </c>
      <c r="U13" s="348">
        <f t="shared" si="4"/>
        <v>0</v>
      </c>
      <c r="V13" s="38"/>
      <c r="W13" s="38"/>
      <c r="X13" s="203">
        <f t="shared" si="5"/>
        <v>0</v>
      </c>
      <c r="Y13" s="38"/>
      <c r="Z13" s="38"/>
      <c r="AA13" s="38"/>
      <c r="AB13" s="362">
        <f t="shared" si="6"/>
        <v>0</v>
      </c>
      <c r="AC13" s="162"/>
      <c r="AD13" s="38"/>
      <c r="AE13" s="38"/>
      <c r="AF13" s="170">
        <f t="shared" si="7"/>
        <v>0</v>
      </c>
      <c r="AG13" s="173">
        <f t="shared" si="8"/>
        <v>0</v>
      </c>
      <c r="AH13" s="428">
        <f t="shared" si="0"/>
        <v>0</v>
      </c>
    </row>
    <row r="14" spans="1:34" x14ac:dyDescent="0.25">
      <c r="A14" s="15">
        <v>7</v>
      </c>
      <c r="B14" s="16" t="s">
        <v>50</v>
      </c>
      <c r="C14" s="17" t="s">
        <v>12</v>
      </c>
      <c r="D14" s="432">
        <f>'Ср День 3 Нед 1'!AE14</f>
        <v>-3.0000000000000002E-2</v>
      </c>
      <c r="E14" s="20"/>
      <c r="F14" s="483"/>
      <c r="G14" s="489"/>
      <c r="H14" s="489"/>
      <c r="I14" s="38"/>
      <c r="J14" s="144"/>
      <c r="K14" s="38"/>
      <c r="L14" s="38">
        <f t="shared" si="1"/>
        <v>0</v>
      </c>
      <c r="M14" s="348">
        <f t="shared" si="2"/>
        <v>0</v>
      </c>
      <c r="N14" s="483"/>
      <c r="O14" s="489"/>
      <c r="P14" s="489"/>
      <c r="Q14" s="38"/>
      <c r="R14" s="144"/>
      <c r="S14" s="38"/>
      <c r="T14" s="348">
        <f t="shared" si="3"/>
        <v>0</v>
      </c>
      <c r="U14" s="348">
        <f t="shared" si="4"/>
        <v>0</v>
      </c>
      <c r="V14" s="38"/>
      <c r="W14" s="38"/>
      <c r="X14" s="203">
        <f t="shared" si="5"/>
        <v>0</v>
      </c>
      <c r="Y14" s="38"/>
      <c r="Z14" s="38"/>
      <c r="AA14" s="38"/>
      <c r="AB14" s="362">
        <f t="shared" si="6"/>
        <v>0</v>
      </c>
      <c r="AC14" s="222">
        <v>5.0000000000000001E-3</v>
      </c>
      <c r="AD14" s="38"/>
      <c r="AE14" s="38"/>
      <c r="AF14" s="170">
        <f t="shared" si="7"/>
        <v>5.0000000000000001E-3</v>
      </c>
      <c r="AG14" s="173">
        <f t="shared" si="8"/>
        <v>5.0000000000000001E-3</v>
      </c>
      <c r="AH14" s="428">
        <f t="shared" si="0"/>
        <v>-3.5000000000000003E-2</v>
      </c>
    </row>
    <row r="15" spans="1:34" x14ac:dyDescent="0.25">
      <c r="A15" s="15">
        <v>8</v>
      </c>
      <c r="B15" s="16" t="s">
        <v>48</v>
      </c>
      <c r="C15" s="17" t="s">
        <v>12</v>
      </c>
      <c r="D15" s="432">
        <f>'Ср День 3 Нед 1'!AE15</f>
        <v>0</v>
      </c>
      <c r="E15" s="20"/>
      <c r="F15" s="483"/>
      <c r="G15" s="489"/>
      <c r="H15" s="489"/>
      <c r="I15" s="38"/>
      <c r="J15" s="144"/>
      <c r="K15" s="38"/>
      <c r="L15" s="38">
        <f t="shared" si="1"/>
        <v>0</v>
      </c>
      <c r="M15" s="348">
        <f t="shared" si="2"/>
        <v>0</v>
      </c>
      <c r="N15" s="483"/>
      <c r="O15" s="489"/>
      <c r="P15" s="489"/>
      <c r="Q15" s="38"/>
      <c r="R15" s="144"/>
      <c r="S15" s="38"/>
      <c r="T15" s="348">
        <f t="shared" si="3"/>
        <v>0</v>
      </c>
      <c r="U15" s="348">
        <f t="shared" si="4"/>
        <v>0</v>
      </c>
      <c r="V15" s="38"/>
      <c r="W15" s="38"/>
      <c r="X15" s="203">
        <f t="shared" si="5"/>
        <v>0</v>
      </c>
      <c r="Y15" s="38"/>
      <c r="Z15" s="38"/>
      <c r="AA15" s="38"/>
      <c r="AB15" s="362">
        <f t="shared" si="6"/>
        <v>0</v>
      </c>
      <c r="AC15" s="162"/>
      <c r="AD15" s="38"/>
      <c r="AE15" s="38"/>
      <c r="AF15" s="170">
        <f t="shared" si="7"/>
        <v>0</v>
      </c>
      <c r="AG15" s="173">
        <f t="shared" si="8"/>
        <v>0</v>
      </c>
      <c r="AH15" s="428">
        <f t="shared" si="0"/>
        <v>0</v>
      </c>
    </row>
    <row r="16" spans="1:34" x14ac:dyDescent="0.25">
      <c r="A16" s="15">
        <v>9</v>
      </c>
      <c r="B16" s="16" t="s">
        <v>46</v>
      </c>
      <c r="C16" s="17" t="s">
        <v>12</v>
      </c>
      <c r="D16" s="432">
        <f>'Ср День 3 Нед 1'!AE16</f>
        <v>0</v>
      </c>
      <c r="E16" s="20"/>
      <c r="F16" s="483"/>
      <c r="G16" s="489"/>
      <c r="H16" s="489"/>
      <c r="I16" s="38"/>
      <c r="J16" s="144"/>
      <c r="K16" s="38"/>
      <c r="L16" s="38">
        <f t="shared" si="1"/>
        <v>0</v>
      </c>
      <c r="M16" s="348">
        <f t="shared" si="2"/>
        <v>0</v>
      </c>
      <c r="N16" s="483"/>
      <c r="O16" s="489"/>
      <c r="P16" s="489"/>
      <c r="Q16" s="38"/>
      <c r="R16" s="144"/>
      <c r="S16" s="38"/>
      <c r="T16" s="348">
        <f t="shared" si="3"/>
        <v>0</v>
      </c>
      <c r="U16" s="348">
        <f t="shared" si="4"/>
        <v>0</v>
      </c>
      <c r="V16" s="38"/>
      <c r="W16" s="38"/>
      <c r="X16" s="203">
        <f t="shared" si="5"/>
        <v>0</v>
      </c>
      <c r="Y16" s="38"/>
      <c r="Z16" s="38"/>
      <c r="AA16" s="38"/>
      <c r="AB16" s="362">
        <f t="shared" si="6"/>
        <v>0</v>
      </c>
      <c r="AC16" s="162"/>
      <c r="AD16" s="38"/>
      <c r="AE16" s="38"/>
      <c r="AF16" s="170">
        <f t="shared" si="7"/>
        <v>0</v>
      </c>
      <c r="AG16" s="173">
        <f t="shared" si="8"/>
        <v>0</v>
      </c>
      <c r="AH16" s="428">
        <f t="shared" si="0"/>
        <v>0</v>
      </c>
    </row>
    <row r="17" spans="1:34" x14ac:dyDescent="0.25">
      <c r="A17" s="15">
        <v>10</v>
      </c>
      <c r="B17" s="16" t="s">
        <v>99</v>
      </c>
      <c r="C17" s="17" t="s">
        <v>12</v>
      </c>
      <c r="D17" s="432">
        <f>'Ср День 3 Нед 1'!AE17</f>
        <v>0</v>
      </c>
      <c r="E17" s="20"/>
      <c r="F17" s="483"/>
      <c r="G17" s="489"/>
      <c r="H17" s="489"/>
      <c r="I17" s="38"/>
      <c r="J17" s="144"/>
      <c r="K17" s="38"/>
      <c r="L17" s="38">
        <f t="shared" si="1"/>
        <v>0</v>
      </c>
      <c r="M17" s="348">
        <f t="shared" si="2"/>
        <v>0</v>
      </c>
      <c r="N17" s="483"/>
      <c r="O17" s="489"/>
      <c r="P17" s="489"/>
      <c r="Q17" s="38"/>
      <c r="R17" s="144"/>
      <c r="S17" s="38"/>
      <c r="T17" s="348">
        <f t="shared" si="3"/>
        <v>0</v>
      </c>
      <c r="U17" s="348">
        <f t="shared" si="4"/>
        <v>0</v>
      </c>
      <c r="V17" s="38"/>
      <c r="W17" s="38"/>
      <c r="X17" s="203">
        <f t="shared" si="5"/>
        <v>0</v>
      </c>
      <c r="Y17" s="38"/>
      <c r="Z17" s="38"/>
      <c r="AA17" s="38"/>
      <c r="AB17" s="362">
        <f t="shared" si="6"/>
        <v>0</v>
      </c>
      <c r="AC17" s="162"/>
      <c r="AD17" s="38"/>
      <c r="AE17" s="38"/>
      <c r="AF17" s="170">
        <f t="shared" si="7"/>
        <v>0</v>
      </c>
      <c r="AG17" s="173">
        <f t="shared" si="8"/>
        <v>0</v>
      </c>
      <c r="AH17" s="428">
        <f t="shared" si="0"/>
        <v>0</v>
      </c>
    </row>
    <row r="18" spans="1:34" x14ac:dyDescent="0.25">
      <c r="A18" s="15">
        <v>11</v>
      </c>
      <c r="B18" s="16" t="s">
        <v>47</v>
      </c>
      <c r="C18" s="17" t="s">
        <v>12</v>
      </c>
      <c r="D18" s="432">
        <f>'Ср День 3 Нед 1'!AE18</f>
        <v>0</v>
      </c>
      <c r="E18" s="20"/>
      <c r="F18" s="483"/>
      <c r="G18" s="489"/>
      <c r="H18" s="489"/>
      <c r="I18" s="38"/>
      <c r="J18" s="144"/>
      <c r="K18" s="38"/>
      <c r="L18" s="38">
        <f t="shared" si="1"/>
        <v>0</v>
      </c>
      <c r="M18" s="348">
        <f t="shared" si="2"/>
        <v>0</v>
      </c>
      <c r="N18" s="483"/>
      <c r="O18" s="489"/>
      <c r="P18" s="489"/>
      <c r="Q18" s="38"/>
      <c r="R18" s="144"/>
      <c r="S18" s="38"/>
      <c r="T18" s="348">
        <f t="shared" si="3"/>
        <v>0</v>
      </c>
      <c r="U18" s="348">
        <f t="shared" si="4"/>
        <v>0</v>
      </c>
      <c r="V18" s="38"/>
      <c r="W18" s="38"/>
      <c r="X18" s="203">
        <f t="shared" si="5"/>
        <v>0</v>
      </c>
      <c r="Y18" s="38"/>
      <c r="Z18" s="38"/>
      <c r="AA18" s="38"/>
      <c r="AB18" s="362">
        <f t="shared" si="6"/>
        <v>0</v>
      </c>
      <c r="AC18" s="162"/>
      <c r="AD18" s="38"/>
      <c r="AE18" s="38"/>
      <c r="AF18" s="170">
        <f t="shared" si="7"/>
        <v>0</v>
      </c>
      <c r="AG18" s="173">
        <f t="shared" si="8"/>
        <v>0</v>
      </c>
      <c r="AH18" s="428">
        <f t="shared" si="0"/>
        <v>0</v>
      </c>
    </row>
    <row r="19" spans="1:34" x14ac:dyDescent="0.25">
      <c r="A19" s="15">
        <v>12</v>
      </c>
      <c r="B19" s="54" t="s">
        <v>155</v>
      </c>
      <c r="C19" s="17" t="s">
        <v>12</v>
      </c>
      <c r="D19" s="432">
        <f>'Ср День 3 Нед 1'!AE19</f>
        <v>0</v>
      </c>
      <c r="E19" s="20"/>
      <c r="F19" s="483"/>
      <c r="G19" s="489"/>
      <c r="H19" s="489"/>
      <c r="I19" s="38"/>
      <c r="J19" s="144"/>
      <c r="K19" s="38"/>
      <c r="L19" s="38">
        <f t="shared" si="1"/>
        <v>0</v>
      </c>
      <c r="M19" s="348">
        <f t="shared" si="2"/>
        <v>0</v>
      </c>
      <c r="N19" s="483"/>
      <c r="O19" s="489"/>
      <c r="P19" s="489"/>
      <c r="Q19" s="38"/>
      <c r="R19" s="144"/>
      <c r="S19" s="38"/>
      <c r="T19" s="348">
        <f t="shared" si="3"/>
        <v>0</v>
      </c>
      <c r="U19" s="348">
        <f t="shared" si="4"/>
        <v>0</v>
      </c>
      <c r="V19" s="38"/>
      <c r="W19" s="38"/>
      <c r="X19" s="203">
        <f t="shared" si="5"/>
        <v>0</v>
      </c>
      <c r="Y19" s="38"/>
      <c r="Z19" s="38"/>
      <c r="AA19" s="38"/>
      <c r="AB19" s="362">
        <f t="shared" si="6"/>
        <v>0</v>
      </c>
      <c r="AC19" s="162"/>
      <c r="AD19" s="38"/>
      <c r="AE19" s="38"/>
      <c r="AF19" s="170">
        <f t="shared" si="7"/>
        <v>0</v>
      </c>
      <c r="AG19" s="173">
        <f t="shared" si="8"/>
        <v>0</v>
      </c>
      <c r="AH19" s="428">
        <f t="shared" si="0"/>
        <v>0</v>
      </c>
    </row>
    <row r="20" spans="1:34" x14ac:dyDescent="0.25">
      <c r="A20" s="6"/>
      <c r="B20" s="64" t="s">
        <v>40</v>
      </c>
      <c r="C20" s="52"/>
      <c r="D20" s="432">
        <f>'Ср День 3 Нед 1'!AE20</f>
        <v>0</v>
      </c>
      <c r="E20" s="52"/>
      <c r="F20" s="501"/>
      <c r="G20" s="495"/>
      <c r="H20" s="495"/>
      <c r="I20" s="147"/>
      <c r="J20" s="182"/>
      <c r="K20" s="147"/>
      <c r="L20" s="38">
        <f t="shared" si="1"/>
        <v>0</v>
      </c>
      <c r="M20" s="348">
        <f t="shared" si="2"/>
        <v>0</v>
      </c>
      <c r="N20" s="501"/>
      <c r="O20" s="495"/>
      <c r="P20" s="495"/>
      <c r="Q20" s="147"/>
      <c r="R20" s="182"/>
      <c r="S20" s="147"/>
      <c r="T20" s="348">
        <f t="shared" si="3"/>
        <v>0</v>
      </c>
      <c r="U20" s="348">
        <f t="shared" si="4"/>
        <v>0</v>
      </c>
      <c r="V20" s="147"/>
      <c r="W20" s="147"/>
      <c r="X20" s="203">
        <f t="shared" si="5"/>
        <v>0</v>
      </c>
      <c r="Y20" s="147"/>
      <c r="Z20" s="147"/>
      <c r="AA20" s="147"/>
      <c r="AB20" s="362">
        <f t="shared" si="6"/>
        <v>0</v>
      </c>
      <c r="AC20" s="185"/>
      <c r="AD20" s="147"/>
      <c r="AE20" s="147"/>
      <c r="AF20" s="170">
        <f t="shared" si="7"/>
        <v>0</v>
      </c>
      <c r="AG20" s="173">
        <f t="shared" si="8"/>
        <v>0</v>
      </c>
      <c r="AH20" s="428">
        <f t="shared" si="0"/>
        <v>0</v>
      </c>
    </row>
    <row r="21" spans="1:34" x14ac:dyDescent="0.25">
      <c r="A21" s="15">
        <v>13</v>
      </c>
      <c r="B21" s="16" t="s">
        <v>41</v>
      </c>
      <c r="C21" s="17" t="s">
        <v>12</v>
      </c>
      <c r="D21" s="432">
        <f>'Ср День 3 Нед 1'!AE21</f>
        <v>-2.6499999999999999E-2</v>
      </c>
      <c r="E21" s="20"/>
      <c r="F21" s="483"/>
      <c r="G21" s="405">
        <v>2.5000000000000001E-3</v>
      </c>
      <c r="H21" s="489"/>
      <c r="I21" s="38"/>
      <c r="J21" s="144"/>
      <c r="K21" s="38"/>
      <c r="L21" s="38">
        <f t="shared" si="1"/>
        <v>0</v>
      </c>
      <c r="M21" s="348">
        <f t="shared" si="2"/>
        <v>2.5000000000000001E-3</v>
      </c>
      <c r="N21" s="483"/>
      <c r="O21" s="405">
        <v>2.5000000000000001E-3</v>
      </c>
      <c r="P21" s="489"/>
      <c r="Q21" s="38"/>
      <c r="R21" s="144"/>
      <c r="S21" s="38"/>
      <c r="T21" s="348">
        <f t="shared" si="3"/>
        <v>0</v>
      </c>
      <c r="U21" s="348">
        <f t="shared" si="4"/>
        <v>2.5000000000000001E-3</v>
      </c>
      <c r="V21" s="38"/>
      <c r="W21" s="38"/>
      <c r="X21" s="203">
        <f t="shared" si="5"/>
        <v>0</v>
      </c>
      <c r="Y21" s="38"/>
      <c r="Z21" s="38"/>
      <c r="AA21" s="38"/>
      <c r="AB21" s="362">
        <f t="shared" si="6"/>
        <v>0</v>
      </c>
      <c r="AC21" s="222">
        <v>5.0000000000000001E-3</v>
      </c>
      <c r="AD21" s="38"/>
      <c r="AE21" s="38"/>
      <c r="AF21" s="170">
        <f t="shared" si="7"/>
        <v>5.0000000000000001E-3</v>
      </c>
      <c r="AG21" s="173">
        <f t="shared" si="8"/>
        <v>0.01</v>
      </c>
      <c r="AH21" s="428">
        <f t="shared" si="0"/>
        <v>-3.6499999999999998E-2</v>
      </c>
    </row>
    <row r="22" spans="1:34" x14ac:dyDescent="0.25">
      <c r="A22" s="15">
        <v>14</v>
      </c>
      <c r="B22" s="16" t="s">
        <v>42</v>
      </c>
      <c r="C22" s="17" t="s">
        <v>12</v>
      </c>
      <c r="D22" s="432">
        <f>'Ср День 3 Нед 1'!AE22</f>
        <v>-3.1E-2</v>
      </c>
      <c r="E22" s="20"/>
      <c r="F22" s="483"/>
      <c r="G22" s="405">
        <v>3.0000000000000001E-3</v>
      </c>
      <c r="H22" s="405">
        <v>3.0000000000000001E-3</v>
      </c>
      <c r="I22" s="38"/>
      <c r="J22" s="144"/>
      <c r="K22" s="38"/>
      <c r="L22" s="38">
        <f t="shared" si="1"/>
        <v>3.0000000000000001E-3</v>
      </c>
      <c r="M22" s="348">
        <f t="shared" si="2"/>
        <v>3.0000000000000001E-3</v>
      </c>
      <c r="N22" s="483"/>
      <c r="O22" s="405">
        <v>3.0000000000000001E-3</v>
      </c>
      <c r="P22" s="405">
        <v>3.0000000000000001E-3</v>
      </c>
      <c r="Q22" s="38"/>
      <c r="R22" s="144"/>
      <c r="S22" s="38"/>
      <c r="T22" s="348">
        <f t="shared" si="3"/>
        <v>3.0000000000000001E-3</v>
      </c>
      <c r="U22" s="348">
        <f t="shared" si="4"/>
        <v>3.0000000000000001E-3</v>
      </c>
      <c r="V22" s="38"/>
      <c r="W22" s="38"/>
      <c r="X22" s="203">
        <f t="shared" si="5"/>
        <v>0</v>
      </c>
      <c r="Y22" s="169">
        <v>3.0000000000000001E-3</v>
      </c>
      <c r="Z22" s="38"/>
      <c r="AA22" s="38"/>
      <c r="AB22" s="362">
        <f t="shared" si="6"/>
        <v>0</v>
      </c>
      <c r="AC22" s="162"/>
      <c r="AD22" s="38"/>
      <c r="AE22" s="38"/>
      <c r="AF22" s="170">
        <f t="shared" si="7"/>
        <v>0</v>
      </c>
      <c r="AG22" s="173">
        <f t="shared" si="8"/>
        <v>1.2E-2</v>
      </c>
      <c r="AH22" s="428">
        <f t="shared" si="0"/>
        <v>-4.2999999999999997E-2</v>
      </c>
    </row>
    <row r="23" spans="1:34" x14ac:dyDescent="0.25">
      <c r="A23" s="15">
        <v>15</v>
      </c>
      <c r="B23" s="16" t="s">
        <v>43</v>
      </c>
      <c r="C23" s="17" t="s">
        <v>12</v>
      </c>
      <c r="D23" s="432">
        <f>'Ср День 3 Нед 1'!AE23</f>
        <v>0</v>
      </c>
      <c r="E23" s="20"/>
      <c r="F23" s="483"/>
      <c r="G23" s="489"/>
      <c r="H23" s="489"/>
      <c r="I23" s="38"/>
      <c r="J23" s="144"/>
      <c r="K23" s="38"/>
      <c r="L23" s="38">
        <f t="shared" si="1"/>
        <v>0</v>
      </c>
      <c r="M23" s="348">
        <f t="shared" si="2"/>
        <v>0</v>
      </c>
      <c r="N23" s="483"/>
      <c r="O23" s="489"/>
      <c r="P23" s="489"/>
      <c r="Q23" s="38"/>
      <c r="R23" s="144"/>
      <c r="S23" s="38"/>
      <c r="T23" s="348">
        <f t="shared" si="3"/>
        <v>0</v>
      </c>
      <c r="U23" s="348">
        <f t="shared" si="4"/>
        <v>0</v>
      </c>
      <c r="V23" s="38"/>
      <c r="W23" s="38"/>
      <c r="X23" s="203">
        <f t="shared" si="5"/>
        <v>0</v>
      </c>
      <c r="Y23" s="38"/>
      <c r="Z23" s="38"/>
      <c r="AA23" s="38"/>
      <c r="AB23" s="362">
        <f t="shared" si="6"/>
        <v>0</v>
      </c>
      <c r="AC23" s="162"/>
      <c r="AD23" s="38"/>
      <c r="AE23" s="38"/>
      <c r="AF23" s="170">
        <f t="shared" si="7"/>
        <v>0</v>
      </c>
      <c r="AG23" s="173">
        <f t="shared" si="8"/>
        <v>0</v>
      </c>
      <c r="AH23" s="428">
        <f t="shared" si="0"/>
        <v>0</v>
      </c>
    </row>
    <row r="24" spans="1:34" x14ac:dyDescent="0.25">
      <c r="A24" s="6"/>
      <c r="B24" s="64" t="s">
        <v>15</v>
      </c>
      <c r="C24" s="52"/>
      <c r="D24" s="432">
        <f>'Ср День 3 Нед 1'!AE24</f>
        <v>0</v>
      </c>
      <c r="E24" s="52"/>
      <c r="F24" s="501"/>
      <c r="G24" s="495"/>
      <c r="H24" s="495"/>
      <c r="I24" s="147"/>
      <c r="J24" s="182"/>
      <c r="K24" s="147"/>
      <c r="L24" s="38">
        <f t="shared" si="1"/>
        <v>0</v>
      </c>
      <c r="M24" s="348">
        <f t="shared" si="2"/>
        <v>0</v>
      </c>
      <c r="N24" s="501"/>
      <c r="O24" s="495"/>
      <c r="P24" s="495"/>
      <c r="Q24" s="147"/>
      <c r="R24" s="182"/>
      <c r="S24" s="147"/>
      <c r="T24" s="348">
        <f t="shared" si="3"/>
        <v>0</v>
      </c>
      <c r="U24" s="348">
        <f t="shared" si="4"/>
        <v>0</v>
      </c>
      <c r="V24" s="147"/>
      <c r="W24" s="147"/>
      <c r="X24" s="203">
        <f t="shared" si="5"/>
        <v>0</v>
      </c>
      <c r="Y24" s="147"/>
      <c r="Z24" s="147"/>
      <c r="AA24" s="147"/>
      <c r="AB24" s="362">
        <f t="shared" si="6"/>
        <v>0</v>
      </c>
      <c r="AC24" s="185"/>
      <c r="AD24" s="147"/>
      <c r="AE24" s="147"/>
      <c r="AF24" s="170">
        <f t="shared" si="7"/>
        <v>0</v>
      </c>
      <c r="AG24" s="173">
        <f t="shared" si="8"/>
        <v>0</v>
      </c>
      <c r="AH24" s="428">
        <f t="shared" si="0"/>
        <v>0</v>
      </c>
    </row>
    <row r="25" spans="1:34" x14ac:dyDescent="0.25">
      <c r="A25" s="15">
        <v>16</v>
      </c>
      <c r="B25" s="19" t="s">
        <v>16</v>
      </c>
      <c r="C25" s="20" t="s">
        <v>12</v>
      </c>
      <c r="D25" s="432">
        <f>'Ср День 3 Нед 1'!AE25</f>
        <v>0</v>
      </c>
      <c r="E25" s="20"/>
      <c r="F25" s="483"/>
      <c r="G25" s="489"/>
      <c r="H25" s="489"/>
      <c r="I25" s="38"/>
      <c r="J25" s="144"/>
      <c r="K25" s="38"/>
      <c r="L25" s="38">
        <f t="shared" si="1"/>
        <v>0</v>
      </c>
      <c r="M25" s="348">
        <f t="shared" si="2"/>
        <v>0</v>
      </c>
      <c r="N25" s="483"/>
      <c r="O25" s="489"/>
      <c r="P25" s="489"/>
      <c r="Q25" s="38"/>
      <c r="R25" s="144"/>
      <c r="S25" s="38"/>
      <c r="T25" s="348">
        <f t="shared" si="3"/>
        <v>0</v>
      </c>
      <c r="U25" s="348">
        <f t="shared" si="4"/>
        <v>0</v>
      </c>
      <c r="V25" s="38"/>
      <c r="W25" s="38"/>
      <c r="X25" s="203">
        <f t="shared" si="5"/>
        <v>0</v>
      </c>
      <c r="Y25" s="38"/>
      <c r="Z25" s="38"/>
      <c r="AA25" s="38"/>
      <c r="AB25" s="362">
        <f t="shared" si="6"/>
        <v>0</v>
      </c>
      <c r="AC25" s="162"/>
      <c r="AD25" s="38"/>
      <c r="AE25" s="38"/>
      <c r="AF25" s="170">
        <f t="shared" si="7"/>
        <v>0</v>
      </c>
      <c r="AG25" s="173">
        <f t="shared" si="8"/>
        <v>0</v>
      </c>
      <c r="AH25" s="428">
        <f t="shared" si="0"/>
        <v>0</v>
      </c>
    </row>
    <row r="26" spans="1:34" x14ac:dyDescent="0.25">
      <c r="A26" s="15">
        <v>17</v>
      </c>
      <c r="B26" s="20" t="s">
        <v>208</v>
      </c>
      <c r="C26" s="20" t="s">
        <v>12</v>
      </c>
      <c r="D26" s="432">
        <f>'Ср День 3 Нед 1'!AE26</f>
        <v>-8.7969999999999993E-2</v>
      </c>
      <c r="E26" s="20"/>
      <c r="F26" s="483"/>
      <c r="G26" s="489"/>
      <c r="H26" s="489"/>
      <c r="I26" s="38"/>
      <c r="J26" s="144"/>
      <c r="K26" s="38"/>
      <c r="L26" s="38">
        <f t="shared" si="1"/>
        <v>0</v>
      </c>
      <c r="M26" s="348">
        <f t="shared" si="2"/>
        <v>0</v>
      </c>
      <c r="N26" s="483"/>
      <c r="O26" s="489"/>
      <c r="P26" s="489"/>
      <c r="Q26" s="38"/>
      <c r="R26" s="144"/>
      <c r="S26" s="38"/>
      <c r="T26" s="348">
        <f t="shared" si="3"/>
        <v>0</v>
      </c>
      <c r="U26" s="348">
        <f t="shared" si="4"/>
        <v>0</v>
      </c>
      <c r="V26" s="38"/>
      <c r="W26" s="38"/>
      <c r="X26" s="203">
        <f t="shared" si="5"/>
        <v>0</v>
      </c>
      <c r="Y26" s="38"/>
      <c r="Z26" s="38"/>
      <c r="AA26" s="38"/>
      <c r="AB26" s="362">
        <f t="shared" si="6"/>
        <v>0</v>
      </c>
      <c r="AC26" s="162"/>
      <c r="AD26" s="38"/>
      <c r="AE26" s="38"/>
      <c r="AF26" s="170">
        <f t="shared" si="7"/>
        <v>0</v>
      </c>
      <c r="AG26" s="173">
        <f t="shared" si="8"/>
        <v>0</v>
      </c>
      <c r="AH26" s="428">
        <f t="shared" si="0"/>
        <v>-8.7969999999999993E-2</v>
      </c>
    </row>
    <row r="27" spans="1:34" x14ac:dyDescent="0.25">
      <c r="A27" s="15">
        <v>18</v>
      </c>
      <c r="B27" s="16" t="s">
        <v>17</v>
      </c>
      <c r="C27" s="17" t="s">
        <v>12</v>
      </c>
      <c r="D27" s="432">
        <f>'Ср День 3 Нед 1'!AE27</f>
        <v>0</v>
      </c>
      <c r="E27" s="20"/>
      <c r="F27" s="483"/>
      <c r="G27" s="489"/>
      <c r="H27" s="489"/>
      <c r="I27" s="38"/>
      <c r="J27" s="144"/>
      <c r="K27" s="38"/>
      <c r="L27" s="38">
        <f t="shared" si="1"/>
        <v>0</v>
      </c>
      <c r="M27" s="348">
        <f t="shared" si="2"/>
        <v>0</v>
      </c>
      <c r="N27" s="483"/>
      <c r="O27" s="489"/>
      <c r="P27" s="489"/>
      <c r="Q27" s="38"/>
      <c r="R27" s="144"/>
      <c r="S27" s="38"/>
      <c r="T27" s="348">
        <f t="shared" si="3"/>
        <v>0</v>
      </c>
      <c r="U27" s="348">
        <f t="shared" si="4"/>
        <v>0</v>
      </c>
      <c r="V27" s="38"/>
      <c r="W27" s="38"/>
      <c r="X27" s="203">
        <f t="shared" si="5"/>
        <v>0</v>
      </c>
      <c r="Y27" s="38"/>
      <c r="Z27" s="38"/>
      <c r="AA27" s="38"/>
      <c r="AB27" s="362">
        <f t="shared" si="6"/>
        <v>0</v>
      </c>
      <c r="AC27" s="162"/>
      <c r="AD27" s="38"/>
      <c r="AE27" s="38"/>
      <c r="AF27" s="170">
        <f t="shared" si="7"/>
        <v>0</v>
      </c>
      <c r="AG27" s="173">
        <f t="shared" si="8"/>
        <v>0</v>
      </c>
      <c r="AH27" s="428">
        <f t="shared" si="0"/>
        <v>0</v>
      </c>
    </row>
    <row r="28" spans="1:34" x14ac:dyDescent="0.25">
      <c r="A28" s="15">
        <v>19</v>
      </c>
      <c r="B28" s="16" t="s">
        <v>91</v>
      </c>
      <c r="C28" s="17" t="s">
        <v>12</v>
      </c>
      <c r="D28" s="432">
        <f>'Ср День 3 Нед 1'!AE28</f>
        <v>0</v>
      </c>
      <c r="E28" s="20"/>
      <c r="F28" s="483"/>
      <c r="G28" s="489"/>
      <c r="H28" s="405">
        <v>0.10199999999999999</v>
      </c>
      <c r="I28" s="38"/>
      <c r="J28" s="144"/>
      <c r="K28" s="38"/>
      <c r="L28" s="38">
        <f t="shared" si="1"/>
        <v>0.10199999999999999</v>
      </c>
      <c r="M28" s="348">
        <f t="shared" si="2"/>
        <v>0</v>
      </c>
      <c r="N28" s="483"/>
      <c r="O28" s="489"/>
      <c r="P28" s="405">
        <v>0.10199999999999999</v>
      </c>
      <c r="Q28" s="38"/>
      <c r="R28" s="144"/>
      <c r="S28" s="38"/>
      <c r="T28" s="348">
        <f t="shared" si="3"/>
        <v>0.10199999999999999</v>
      </c>
      <c r="U28" s="348">
        <f t="shared" si="4"/>
        <v>0</v>
      </c>
      <c r="V28" s="38"/>
      <c r="W28" s="38"/>
      <c r="X28" s="203">
        <f t="shared" si="5"/>
        <v>0</v>
      </c>
      <c r="Y28" s="38"/>
      <c r="Z28" s="38"/>
      <c r="AA28" s="38"/>
      <c r="AB28" s="362">
        <f t="shared" si="6"/>
        <v>0</v>
      </c>
      <c r="AC28" s="162"/>
      <c r="AD28" s="38"/>
      <c r="AE28" s="38"/>
      <c r="AF28" s="170">
        <f t="shared" si="7"/>
        <v>0</v>
      </c>
      <c r="AG28" s="173">
        <f t="shared" si="8"/>
        <v>0.20399999999999999</v>
      </c>
      <c r="AH28" s="428">
        <f t="shared" si="0"/>
        <v>-0.20399999999999999</v>
      </c>
    </row>
    <row r="29" spans="1:34" x14ac:dyDescent="0.25">
      <c r="A29" s="15">
        <v>20</v>
      </c>
      <c r="B29" s="16" t="s">
        <v>92</v>
      </c>
      <c r="C29" s="17" t="s">
        <v>12</v>
      </c>
      <c r="D29" s="432">
        <f>'Ср День 3 Нед 1'!AE29</f>
        <v>0</v>
      </c>
      <c r="E29" s="20"/>
      <c r="F29" s="483"/>
      <c r="G29" s="489"/>
      <c r="H29" s="489"/>
      <c r="I29" s="38"/>
      <c r="J29" s="144"/>
      <c r="K29" s="38"/>
      <c r="L29" s="38">
        <f t="shared" si="1"/>
        <v>0</v>
      </c>
      <c r="M29" s="348">
        <f t="shared" si="2"/>
        <v>0</v>
      </c>
      <c r="N29" s="483"/>
      <c r="O29" s="489"/>
      <c r="P29" s="489"/>
      <c r="Q29" s="38"/>
      <c r="R29" s="144"/>
      <c r="S29" s="38"/>
      <c r="T29" s="348">
        <f t="shared" si="3"/>
        <v>0</v>
      </c>
      <c r="U29" s="348">
        <f t="shared" si="4"/>
        <v>0</v>
      </c>
      <c r="V29" s="38"/>
      <c r="W29" s="38"/>
      <c r="X29" s="203">
        <f t="shared" si="5"/>
        <v>0</v>
      </c>
      <c r="Y29" s="38"/>
      <c r="Z29" s="38"/>
      <c r="AA29" s="38"/>
      <c r="AB29" s="362">
        <f t="shared" si="6"/>
        <v>0</v>
      </c>
      <c r="AC29" s="162"/>
      <c r="AD29" s="38"/>
      <c r="AE29" s="38"/>
      <c r="AF29" s="170">
        <f t="shared" si="7"/>
        <v>0</v>
      </c>
      <c r="AG29" s="173">
        <f t="shared" si="8"/>
        <v>0</v>
      </c>
      <c r="AH29" s="428">
        <f t="shared" si="0"/>
        <v>0</v>
      </c>
    </row>
    <row r="30" spans="1:34" x14ac:dyDescent="0.25">
      <c r="A30" s="15">
        <v>21</v>
      </c>
      <c r="B30" s="16" t="s">
        <v>207</v>
      </c>
      <c r="C30" s="17" t="s">
        <v>12</v>
      </c>
      <c r="D30" s="432">
        <f>'Ср День 3 Нед 1'!AE30</f>
        <v>0</v>
      </c>
      <c r="E30" s="20"/>
      <c r="F30" s="483"/>
      <c r="G30" s="489"/>
      <c r="H30" s="489"/>
      <c r="I30" s="38"/>
      <c r="J30" s="144"/>
      <c r="K30" s="38"/>
      <c r="L30" s="38">
        <f t="shared" si="1"/>
        <v>0</v>
      </c>
      <c r="M30" s="348">
        <f t="shared" si="2"/>
        <v>0</v>
      </c>
      <c r="N30" s="483"/>
      <c r="O30" s="489"/>
      <c r="P30" s="489"/>
      <c r="Q30" s="38"/>
      <c r="R30" s="144"/>
      <c r="S30" s="38"/>
      <c r="T30" s="348">
        <f t="shared" si="3"/>
        <v>0</v>
      </c>
      <c r="U30" s="348">
        <f t="shared" si="4"/>
        <v>0</v>
      </c>
      <c r="V30" s="38"/>
      <c r="W30" s="38"/>
      <c r="X30" s="203">
        <f t="shared" si="5"/>
        <v>0</v>
      </c>
      <c r="Y30" s="38"/>
      <c r="Z30" s="38"/>
      <c r="AA30" s="38"/>
      <c r="AB30" s="362">
        <f t="shared" si="6"/>
        <v>0</v>
      </c>
      <c r="AC30" s="162"/>
      <c r="AD30" s="38"/>
      <c r="AE30" s="38"/>
      <c r="AF30" s="170">
        <f t="shared" si="7"/>
        <v>0</v>
      </c>
      <c r="AG30" s="173">
        <f t="shared" si="8"/>
        <v>0</v>
      </c>
      <c r="AH30" s="428">
        <f t="shared" si="0"/>
        <v>0</v>
      </c>
    </row>
    <row r="31" spans="1:34" x14ac:dyDescent="0.25">
      <c r="A31" s="15">
        <v>22</v>
      </c>
      <c r="B31" s="19" t="s">
        <v>18</v>
      </c>
      <c r="C31" s="20" t="s">
        <v>12</v>
      </c>
      <c r="D31" s="432">
        <f>'Ср День 3 Нед 1'!AE31</f>
        <v>-0.19180999999999998</v>
      </c>
      <c r="E31" s="20"/>
      <c r="F31" s="483"/>
      <c r="G31" s="489"/>
      <c r="H31" s="489"/>
      <c r="I31" s="38"/>
      <c r="J31" s="144"/>
      <c r="K31" s="38"/>
      <c r="L31" s="38">
        <f t="shared" si="1"/>
        <v>0</v>
      </c>
      <c r="M31" s="348">
        <f t="shared" si="2"/>
        <v>0</v>
      </c>
      <c r="N31" s="483"/>
      <c r="O31" s="489"/>
      <c r="P31" s="489"/>
      <c r="Q31" s="38"/>
      <c r="R31" s="144"/>
      <c r="S31" s="38"/>
      <c r="T31" s="348">
        <f t="shared" si="3"/>
        <v>0</v>
      </c>
      <c r="U31" s="348">
        <f t="shared" si="4"/>
        <v>0</v>
      </c>
      <c r="V31" s="38"/>
      <c r="W31" s="38"/>
      <c r="X31" s="203">
        <f t="shared" si="5"/>
        <v>0</v>
      </c>
      <c r="Y31" s="38"/>
      <c r="Z31" s="38"/>
      <c r="AA31" s="38"/>
      <c r="AB31" s="362">
        <f t="shared" si="6"/>
        <v>0</v>
      </c>
      <c r="AC31" s="222">
        <v>1.3169999999999999E-2</v>
      </c>
      <c r="AD31" s="38"/>
      <c r="AE31" s="38"/>
      <c r="AF31" s="170">
        <f t="shared" si="7"/>
        <v>1.3169999999999999E-2</v>
      </c>
      <c r="AG31" s="173">
        <f t="shared" si="8"/>
        <v>1.3169999999999999E-2</v>
      </c>
      <c r="AH31" s="428">
        <f t="shared" si="0"/>
        <v>-0.20497999999999997</v>
      </c>
    </row>
    <row r="32" spans="1:34" x14ac:dyDescent="0.25">
      <c r="A32" s="15">
        <v>23</v>
      </c>
      <c r="B32" s="16" t="s">
        <v>169</v>
      </c>
      <c r="C32" s="17" t="s">
        <v>12</v>
      </c>
      <c r="D32" s="432">
        <f>'Ср День 3 Нед 1'!AE32</f>
        <v>0</v>
      </c>
      <c r="E32" s="20"/>
      <c r="F32" s="483"/>
      <c r="G32" s="489"/>
      <c r="H32" s="489"/>
      <c r="I32" s="38"/>
      <c r="J32" s="144"/>
      <c r="K32" s="38"/>
      <c r="L32" s="38">
        <f t="shared" si="1"/>
        <v>0</v>
      </c>
      <c r="M32" s="348">
        <f t="shared" si="2"/>
        <v>0</v>
      </c>
      <c r="N32" s="483"/>
      <c r="O32" s="489"/>
      <c r="P32" s="489"/>
      <c r="Q32" s="38"/>
      <c r="R32" s="144"/>
      <c r="S32" s="38"/>
      <c r="T32" s="348">
        <f t="shared" si="3"/>
        <v>0</v>
      </c>
      <c r="U32" s="348">
        <f t="shared" si="4"/>
        <v>0</v>
      </c>
      <c r="V32" s="38"/>
      <c r="W32" s="38"/>
      <c r="X32" s="203">
        <f t="shared" si="5"/>
        <v>0</v>
      </c>
      <c r="Y32" s="38"/>
      <c r="Z32" s="38"/>
      <c r="AA32" s="38"/>
      <c r="AB32" s="362">
        <f t="shared" si="6"/>
        <v>0</v>
      </c>
      <c r="AC32" s="162"/>
      <c r="AD32" s="38"/>
      <c r="AE32" s="38"/>
      <c r="AF32" s="170">
        <f t="shared" si="7"/>
        <v>0</v>
      </c>
      <c r="AG32" s="173">
        <f t="shared" si="8"/>
        <v>0</v>
      </c>
      <c r="AH32" s="428">
        <f t="shared" si="0"/>
        <v>0</v>
      </c>
    </row>
    <row r="33" spans="1:34" x14ac:dyDescent="0.25">
      <c r="A33" s="15">
        <v>24</v>
      </c>
      <c r="B33" s="23" t="s">
        <v>268</v>
      </c>
      <c r="C33" s="17" t="s">
        <v>12</v>
      </c>
      <c r="D33" s="432">
        <f>'Ср День 3 Нед 1'!AE33</f>
        <v>0</v>
      </c>
      <c r="E33" s="20"/>
      <c r="F33" s="483"/>
      <c r="G33" s="489"/>
      <c r="H33" s="489"/>
      <c r="I33" s="38"/>
      <c r="J33" s="144"/>
      <c r="K33" s="38"/>
      <c r="L33" s="38">
        <f t="shared" si="1"/>
        <v>0</v>
      </c>
      <c r="M33" s="348">
        <f t="shared" si="2"/>
        <v>0</v>
      </c>
      <c r="N33" s="483"/>
      <c r="O33" s="489"/>
      <c r="P33" s="489"/>
      <c r="Q33" s="38"/>
      <c r="R33" s="144"/>
      <c r="S33" s="38"/>
      <c r="T33" s="348">
        <f t="shared" si="3"/>
        <v>0</v>
      </c>
      <c r="U33" s="348">
        <f t="shared" si="4"/>
        <v>0</v>
      </c>
      <c r="V33" s="38"/>
      <c r="W33" s="38"/>
      <c r="X33" s="203">
        <f t="shared" si="5"/>
        <v>0</v>
      </c>
      <c r="Y33" s="38"/>
      <c r="Z33" s="38"/>
      <c r="AA33" s="38"/>
      <c r="AB33" s="362">
        <f t="shared" si="6"/>
        <v>0</v>
      </c>
      <c r="AC33" s="162"/>
      <c r="AD33" s="38"/>
      <c r="AE33" s="38"/>
      <c r="AF33" s="170">
        <f t="shared" si="7"/>
        <v>0</v>
      </c>
      <c r="AG33" s="173">
        <f t="shared" si="8"/>
        <v>0</v>
      </c>
      <c r="AH33" s="428">
        <f t="shared" si="0"/>
        <v>0</v>
      </c>
    </row>
    <row r="34" spans="1:34" x14ac:dyDescent="0.25">
      <c r="A34" s="15">
        <v>25</v>
      </c>
      <c r="B34" s="22" t="s">
        <v>196</v>
      </c>
      <c r="C34" s="17" t="s">
        <v>12</v>
      </c>
      <c r="D34" s="432">
        <f>'Ср День 3 Нед 1'!AE34</f>
        <v>0</v>
      </c>
      <c r="E34" s="20"/>
      <c r="F34" s="483"/>
      <c r="G34" s="489"/>
      <c r="H34" s="489"/>
      <c r="I34" s="38"/>
      <c r="J34" s="144"/>
      <c r="K34" s="38"/>
      <c r="L34" s="38">
        <f t="shared" si="1"/>
        <v>0</v>
      </c>
      <c r="M34" s="348">
        <f t="shared" si="2"/>
        <v>0</v>
      </c>
      <c r="N34" s="483"/>
      <c r="O34" s="489"/>
      <c r="P34" s="489"/>
      <c r="Q34" s="38"/>
      <c r="R34" s="144"/>
      <c r="S34" s="38"/>
      <c r="T34" s="348">
        <f t="shared" si="3"/>
        <v>0</v>
      </c>
      <c r="U34" s="348">
        <f t="shared" si="4"/>
        <v>0</v>
      </c>
      <c r="V34" s="38"/>
      <c r="W34" s="38"/>
      <c r="X34" s="203">
        <f t="shared" si="5"/>
        <v>0</v>
      </c>
      <c r="Y34" s="38"/>
      <c r="Z34" s="38"/>
      <c r="AA34" s="38"/>
      <c r="AB34" s="362">
        <f t="shared" si="6"/>
        <v>0</v>
      </c>
      <c r="AC34" s="162"/>
      <c r="AD34" s="38"/>
      <c r="AE34" s="38"/>
      <c r="AF34" s="170">
        <f t="shared" si="7"/>
        <v>0</v>
      </c>
      <c r="AG34" s="173">
        <f t="shared" si="8"/>
        <v>0</v>
      </c>
      <c r="AH34" s="428">
        <f t="shared" si="0"/>
        <v>0</v>
      </c>
    </row>
    <row r="35" spans="1:34" x14ac:dyDescent="0.25">
      <c r="A35" s="15">
        <v>26</v>
      </c>
      <c r="B35" s="22" t="s">
        <v>114</v>
      </c>
      <c r="C35" s="17" t="s">
        <v>12</v>
      </c>
      <c r="D35" s="432">
        <f>'Ср День 3 Нед 1'!AE35</f>
        <v>0</v>
      </c>
      <c r="E35" s="20"/>
      <c r="F35" s="483"/>
      <c r="G35" s="489"/>
      <c r="H35" s="489"/>
      <c r="I35" s="38"/>
      <c r="J35" s="144"/>
      <c r="K35" s="38"/>
      <c r="L35" s="38">
        <f t="shared" si="1"/>
        <v>0</v>
      </c>
      <c r="M35" s="348">
        <f t="shared" si="2"/>
        <v>0</v>
      </c>
      <c r="N35" s="483"/>
      <c r="O35" s="489"/>
      <c r="P35" s="489"/>
      <c r="Q35" s="38"/>
      <c r="R35" s="144"/>
      <c r="S35" s="38"/>
      <c r="T35" s="348">
        <f t="shared" si="3"/>
        <v>0</v>
      </c>
      <c r="U35" s="348">
        <f t="shared" si="4"/>
        <v>0</v>
      </c>
      <c r="V35" s="38"/>
      <c r="W35" s="38"/>
      <c r="X35" s="203">
        <f t="shared" si="5"/>
        <v>0</v>
      </c>
      <c r="Y35" s="38"/>
      <c r="Z35" s="38"/>
      <c r="AA35" s="38"/>
      <c r="AB35" s="362">
        <f t="shared" si="6"/>
        <v>0</v>
      </c>
      <c r="AC35" s="162"/>
      <c r="AD35" s="38"/>
      <c r="AE35" s="38"/>
      <c r="AF35" s="170">
        <f t="shared" si="7"/>
        <v>0</v>
      </c>
      <c r="AG35" s="173">
        <f t="shared" si="8"/>
        <v>0</v>
      </c>
      <c r="AH35" s="428">
        <f t="shared" si="0"/>
        <v>0</v>
      </c>
    </row>
    <row r="36" spans="1:34" x14ac:dyDescent="0.25">
      <c r="A36" s="6"/>
      <c r="B36" s="64" t="s">
        <v>20</v>
      </c>
      <c r="C36" s="52"/>
      <c r="D36" s="432">
        <f>'Ср День 3 Нед 1'!AE36</f>
        <v>0</v>
      </c>
      <c r="E36" s="52"/>
      <c r="F36" s="483"/>
      <c r="G36" s="489"/>
      <c r="H36" s="489"/>
      <c r="I36" s="38"/>
      <c r="J36" s="144"/>
      <c r="K36" s="38"/>
      <c r="L36" s="38">
        <f t="shared" si="1"/>
        <v>0</v>
      </c>
      <c r="M36" s="348">
        <f t="shared" si="2"/>
        <v>0</v>
      </c>
      <c r="N36" s="483"/>
      <c r="O36" s="489"/>
      <c r="P36" s="489"/>
      <c r="Q36" s="38"/>
      <c r="R36" s="144"/>
      <c r="S36" s="38"/>
      <c r="T36" s="348">
        <f t="shared" si="3"/>
        <v>0</v>
      </c>
      <c r="U36" s="348">
        <f t="shared" si="4"/>
        <v>0</v>
      </c>
      <c r="V36" s="38"/>
      <c r="W36" s="38"/>
      <c r="X36" s="203">
        <f t="shared" si="5"/>
        <v>0</v>
      </c>
      <c r="Y36" s="38"/>
      <c r="Z36" s="38"/>
      <c r="AA36" s="38"/>
      <c r="AB36" s="362">
        <f t="shared" si="6"/>
        <v>0</v>
      </c>
      <c r="AC36" s="162"/>
      <c r="AD36" s="38"/>
      <c r="AE36" s="38"/>
      <c r="AF36" s="170">
        <f t="shared" si="7"/>
        <v>0</v>
      </c>
      <c r="AG36" s="173">
        <f t="shared" si="8"/>
        <v>0</v>
      </c>
      <c r="AH36" s="428">
        <f t="shared" si="0"/>
        <v>0</v>
      </c>
    </row>
    <row r="37" spans="1:34" x14ac:dyDescent="0.25">
      <c r="A37" s="15">
        <v>27</v>
      </c>
      <c r="B37" s="19" t="s">
        <v>21</v>
      </c>
      <c r="C37" s="20" t="s">
        <v>12</v>
      </c>
      <c r="D37" s="432">
        <f>'Ср День 3 Нед 1'!AE37</f>
        <v>0</v>
      </c>
      <c r="E37" s="20"/>
      <c r="F37" s="483"/>
      <c r="G37" s="489"/>
      <c r="H37" s="489"/>
      <c r="I37" s="38"/>
      <c r="J37" s="144"/>
      <c r="K37" s="38"/>
      <c r="L37" s="38">
        <f t="shared" si="1"/>
        <v>0</v>
      </c>
      <c r="M37" s="348">
        <f t="shared" si="2"/>
        <v>0</v>
      </c>
      <c r="N37" s="483"/>
      <c r="O37" s="489"/>
      <c r="P37" s="489"/>
      <c r="Q37" s="38"/>
      <c r="R37" s="144"/>
      <c r="S37" s="38"/>
      <c r="T37" s="348">
        <f t="shared" si="3"/>
        <v>0</v>
      </c>
      <c r="U37" s="348">
        <f t="shared" si="4"/>
        <v>0</v>
      </c>
      <c r="V37" s="38"/>
      <c r="W37" s="38"/>
      <c r="X37" s="203">
        <f t="shared" si="5"/>
        <v>0</v>
      </c>
      <c r="Y37" s="38"/>
      <c r="Z37" s="38"/>
      <c r="AA37" s="38"/>
      <c r="AB37" s="362">
        <f t="shared" si="6"/>
        <v>0</v>
      </c>
      <c r="AC37" s="162"/>
      <c r="AD37" s="38"/>
      <c r="AE37" s="38"/>
      <c r="AF37" s="170">
        <f t="shared" si="7"/>
        <v>0</v>
      </c>
      <c r="AG37" s="173">
        <f t="shared" si="8"/>
        <v>0</v>
      </c>
      <c r="AH37" s="428">
        <f t="shared" si="0"/>
        <v>0</v>
      </c>
    </row>
    <row r="38" spans="1:34" x14ac:dyDescent="0.25">
      <c r="A38" s="15">
        <v>28</v>
      </c>
      <c r="B38" s="19" t="s">
        <v>22</v>
      </c>
      <c r="C38" s="20" t="s">
        <v>12</v>
      </c>
      <c r="D38" s="432">
        <f>'Ср День 3 Нед 1'!AE38</f>
        <v>0</v>
      </c>
      <c r="E38" s="20"/>
      <c r="F38" s="483"/>
      <c r="G38" s="489"/>
      <c r="H38" s="489"/>
      <c r="I38" s="38"/>
      <c r="J38" s="144"/>
      <c r="K38" s="38"/>
      <c r="L38" s="38">
        <f t="shared" si="1"/>
        <v>0</v>
      </c>
      <c r="M38" s="348">
        <f t="shared" si="2"/>
        <v>0</v>
      </c>
      <c r="N38" s="483"/>
      <c r="O38" s="489"/>
      <c r="P38" s="489"/>
      <c r="Q38" s="38"/>
      <c r="R38" s="144"/>
      <c r="S38" s="38"/>
      <c r="T38" s="348">
        <f t="shared" si="3"/>
        <v>0</v>
      </c>
      <c r="U38" s="348">
        <f t="shared" si="4"/>
        <v>0</v>
      </c>
      <c r="V38" s="38"/>
      <c r="W38" s="38"/>
      <c r="X38" s="203">
        <f t="shared" si="5"/>
        <v>0</v>
      </c>
      <c r="Y38" s="38"/>
      <c r="Z38" s="38"/>
      <c r="AA38" s="38"/>
      <c r="AB38" s="362">
        <f t="shared" si="6"/>
        <v>0</v>
      </c>
      <c r="AC38" s="162"/>
      <c r="AD38" s="38"/>
      <c r="AE38" s="38"/>
      <c r="AF38" s="170">
        <f t="shared" si="7"/>
        <v>0</v>
      </c>
      <c r="AG38" s="173">
        <f t="shared" si="8"/>
        <v>0</v>
      </c>
      <c r="AH38" s="428">
        <f t="shared" si="0"/>
        <v>0</v>
      </c>
    </row>
    <row r="39" spans="1:34" x14ac:dyDescent="0.25">
      <c r="A39" s="15">
        <v>29</v>
      </c>
      <c r="B39" s="31" t="s">
        <v>209</v>
      </c>
      <c r="C39" s="20" t="s">
        <v>12</v>
      </c>
      <c r="D39" s="432">
        <f>'Ср День 3 Нед 1'!AE39</f>
        <v>0</v>
      </c>
      <c r="E39" s="20"/>
      <c r="F39" s="483"/>
      <c r="G39" s="489"/>
      <c r="H39" s="489"/>
      <c r="I39" s="38"/>
      <c r="J39" s="144"/>
      <c r="K39" s="38"/>
      <c r="L39" s="38">
        <f t="shared" si="1"/>
        <v>0</v>
      </c>
      <c r="M39" s="348">
        <f t="shared" si="2"/>
        <v>0</v>
      </c>
      <c r="N39" s="483"/>
      <c r="O39" s="489"/>
      <c r="P39" s="489"/>
      <c r="Q39" s="38"/>
      <c r="R39" s="144"/>
      <c r="S39" s="38"/>
      <c r="T39" s="348">
        <f t="shared" si="3"/>
        <v>0</v>
      </c>
      <c r="U39" s="348">
        <f t="shared" si="4"/>
        <v>0</v>
      </c>
      <c r="V39" s="38"/>
      <c r="W39" s="38"/>
      <c r="X39" s="203">
        <f t="shared" si="5"/>
        <v>0</v>
      </c>
      <c r="Y39" s="38"/>
      <c r="Z39" s="38"/>
      <c r="AA39" s="38"/>
      <c r="AB39" s="362">
        <f t="shared" si="6"/>
        <v>0</v>
      </c>
      <c r="AC39" s="162"/>
      <c r="AD39" s="38"/>
      <c r="AE39" s="38"/>
      <c r="AF39" s="170">
        <f t="shared" si="7"/>
        <v>0</v>
      </c>
      <c r="AG39" s="173">
        <f t="shared" si="8"/>
        <v>0</v>
      </c>
      <c r="AH39" s="428">
        <f t="shared" ref="AH39:AH70" si="9">(D39+E39)-AG39</f>
        <v>0</v>
      </c>
    </row>
    <row r="40" spans="1:34" x14ac:dyDescent="0.25">
      <c r="A40" s="6"/>
      <c r="B40" s="64" t="s">
        <v>23</v>
      </c>
      <c r="C40" s="52"/>
      <c r="D40" s="432">
        <f>'Ср День 3 Нед 1'!AE40</f>
        <v>0</v>
      </c>
      <c r="E40" s="52"/>
      <c r="F40" s="501"/>
      <c r="G40" s="495"/>
      <c r="H40" s="495"/>
      <c r="I40" s="147"/>
      <c r="J40" s="182"/>
      <c r="K40" s="147"/>
      <c r="L40" s="38">
        <f t="shared" si="1"/>
        <v>0</v>
      </c>
      <c r="M40" s="348">
        <f t="shared" si="2"/>
        <v>0</v>
      </c>
      <c r="N40" s="501"/>
      <c r="O40" s="495"/>
      <c r="P40" s="495"/>
      <c r="Q40" s="147"/>
      <c r="R40" s="182"/>
      <c r="S40" s="147"/>
      <c r="T40" s="348">
        <f t="shared" si="3"/>
        <v>0</v>
      </c>
      <c r="U40" s="348">
        <f t="shared" si="4"/>
        <v>0</v>
      </c>
      <c r="V40" s="147"/>
      <c r="W40" s="147"/>
      <c r="X40" s="203">
        <f t="shared" si="5"/>
        <v>0</v>
      </c>
      <c r="Y40" s="147"/>
      <c r="Z40" s="147"/>
      <c r="AA40" s="147"/>
      <c r="AB40" s="362">
        <f t="shared" si="6"/>
        <v>0</v>
      </c>
      <c r="AC40" s="185"/>
      <c r="AD40" s="147"/>
      <c r="AE40" s="147"/>
      <c r="AF40" s="170">
        <f t="shared" si="7"/>
        <v>0</v>
      </c>
      <c r="AG40" s="173">
        <f t="shared" si="8"/>
        <v>0</v>
      </c>
      <c r="AH40" s="428">
        <f t="shared" si="9"/>
        <v>0</v>
      </c>
    </row>
    <row r="41" spans="1:34" x14ac:dyDescent="0.25">
      <c r="A41" s="15">
        <v>30</v>
      </c>
      <c r="B41" s="16" t="s">
        <v>24</v>
      </c>
      <c r="C41" s="17" t="s">
        <v>12</v>
      </c>
      <c r="D41" s="432">
        <f>'Ср День 3 Нед 1'!AE41</f>
        <v>0</v>
      </c>
      <c r="E41" s="20"/>
      <c r="F41" s="483"/>
      <c r="G41" s="489"/>
      <c r="H41" s="489"/>
      <c r="I41" s="38"/>
      <c r="J41" s="144"/>
      <c r="K41" s="38"/>
      <c r="L41" s="38">
        <f t="shared" si="1"/>
        <v>0</v>
      </c>
      <c r="M41" s="348">
        <f t="shared" si="2"/>
        <v>0</v>
      </c>
      <c r="N41" s="483"/>
      <c r="O41" s="489"/>
      <c r="P41" s="489"/>
      <c r="Q41" s="38"/>
      <c r="R41" s="144"/>
      <c r="S41" s="38"/>
      <c r="T41" s="348">
        <f t="shared" si="3"/>
        <v>0</v>
      </c>
      <c r="U41" s="348">
        <f t="shared" si="4"/>
        <v>0</v>
      </c>
      <c r="V41" s="38"/>
      <c r="W41" s="38"/>
      <c r="X41" s="203">
        <f t="shared" si="5"/>
        <v>0</v>
      </c>
      <c r="Y41" s="38"/>
      <c r="Z41" s="38"/>
      <c r="AA41" s="38"/>
      <c r="AB41" s="362">
        <f t="shared" si="6"/>
        <v>0</v>
      </c>
      <c r="AC41" s="162"/>
      <c r="AD41" s="38"/>
      <c r="AE41" s="38"/>
      <c r="AF41" s="170">
        <f t="shared" si="7"/>
        <v>0</v>
      </c>
      <c r="AG41" s="173">
        <f t="shared" si="8"/>
        <v>0</v>
      </c>
      <c r="AH41" s="428">
        <f t="shared" si="9"/>
        <v>0</v>
      </c>
    </row>
    <row r="42" spans="1:34" x14ac:dyDescent="0.25">
      <c r="A42" s="15">
        <v>31</v>
      </c>
      <c r="B42" s="19" t="s">
        <v>25</v>
      </c>
      <c r="C42" s="20" t="s">
        <v>12</v>
      </c>
      <c r="D42" s="432">
        <f>'Ср День 3 Нед 1'!AE42</f>
        <v>0</v>
      </c>
      <c r="E42" s="20"/>
      <c r="F42" s="483"/>
      <c r="G42" s="489"/>
      <c r="H42" s="489"/>
      <c r="I42" s="38"/>
      <c r="J42" s="144"/>
      <c r="K42" s="38"/>
      <c r="L42" s="38">
        <f t="shared" si="1"/>
        <v>0</v>
      </c>
      <c r="M42" s="348">
        <f t="shared" si="2"/>
        <v>0</v>
      </c>
      <c r="N42" s="483"/>
      <c r="O42" s="489"/>
      <c r="P42" s="489"/>
      <c r="Q42" s="38"/>
      <c r="R42" s="144"/>
      <c r="S42" s="38"/>
      <c r="T42" s="348">
        <f t="shared" si="3"/>
        <v>0</v>
      </c>
      <c r="U42" s="348">
        <f t="shared" si="4"/>
        <v>0</v>
      </c>
      <c r="V42" s="38"/>
      <c r="W42" s="38"/>
      <c r="X42" s="203">
        <f t="shared" si="5"/>
        <v>0</v>
      </c>
      <c r="Y42" s="169">
        <v>2.8000000000000001E-2</v>
      </c>
      <c r="Z42" s="38"/>
      <c r="AA42" s="38"/>
      <c r="AB42" s="362">
        <f t="shared" si="6"/>
        <v>0</v>
      </c>
      <c r="AC42" s="162"/>
      <c r="AD42" s="38"/>
      <c r="AE42" s="38"/>
      <c r="AF42" s="170">
        <f t="shared" si="7"/>
        <v>0</v>
      </c>
      <c r="AG42" s="173">
        <f t="shared" si="8"/>
        <v>0</v>
      </c>
      <c r="AH42" s="428">
        <f t="shared" si="9"/>
        <v>0</v>
      </c>
    </row>
    <row r="43" spans="1:34" x14ac:dyDescent="0.25">
      <c r="A43" s="15">
        <v>32</v>
      </c>
      <c r="B43" s="19" t="s">
        <v>26</v>
      </c>
      <c r="C43" s="20" t="s">
        <v>12</v>
      </c>
      <c r="D43" s="432">
        <f>'Ср День 3 Нед 1'!AE43</f>
        <v>0</v>
      </c>
      <c r="E43" s="20"/>
      <c r="F43" s="483"/>
      <c r="G43" s="489"/>
      <c r="H43" s="489"/>
      <c r="I43" s="38"/>
      <c r="J43" s="144"/>
      <c r="K43" s="38"/>
      <c r="L43" s="38">
        <f t="shared" si="1"/>
        <v>0</v>
      </c>
      <c r="M43" s="348">
        <f t="shared" si="2"/>
        <v>0</v>
      </c>
      <c r="N43" s="483"/>
      <c r="O43" s="489"/>
      <c r="P43" s="489"/>
      <c r="Q43" s="38"/>
      <c r="R43" s="144"/>
      <c r="S43" s="38"/>
      <c r="T43" s="348">
        <f t="shared" si="3"/>
        <v>0</v>
      </c>
      <c r="U43" s="348">
        <f t="shared" si="4"/>
        <v>0</v>
      </c>
      <c r="V43" s="38"/>
      <c r="W43" s="38"/>
      <c r="X43" s="203">
        <f t="shared" si="5"/>
        <v>0</v>
      </c>
      <c r="Y43" s="38"/>
      <c r="Z43" s="38"/>
      <c r="AA43" s="38"/>
      <c r="AB43" s="362">
        <f t="shared" si="6"/>
        <v>0</v>
      </c>
      <c r="AC43" s="162"/>
      <c r="AD43" s="38"/>
      <c r="AE43" s="38"/>
      <c r="AF43" s="170">
        <f t="shared" si="7"/>
        <v>0</v>
      </c>
      <c r="AG43" s="173">
        <f t="shared" si="8"/>
        <v>0</v>
      </c>
      <c r="AH43" s="428">
        <f t="shared" si="9"/>
        <v>0</v>
      </c>
    </row>
    <row r="44" spans="1:34" x14ac:dyDescent="0.25">
      <c r="A44" s="15">
        <v>33</v>
      </c>
      <c r="B44" s="19" t="s">
        <v>27</v>
      </c>
      <c r="C44" s="20" t="s">
        <v>12</v>
      </c>
      <c r="D44" s="432">
        <f>'Ср День 3 Нед 1'!AE44</f>
        <v>0</v>
      </c>
      <c r="E44" s="20"/>
      <c r="F44" s="483"/>
      <c r="G44" s="405">
        <v>7.1999999999999995E-2</v>
      </c>
      <c r="H44" s="405">
        <v>7.1999999999999995E-2</v>
      </c>
      <c r="I44" s="38"/>
      <c r="J44" s="144"/>
      <c r="K44" s="38"/>
      <c r="L44" s="38">
        <f t="shared" si="1"/>
        <v>7.1999999999999995E-2</v>
      </c>
      <c r="M44" s="348">
        <f t="shared" si="2"/>
        <v>7.1999999999999995E-2</v>
      </c>
      <c r="N44" s="483"/>
      <c r="O44" s="405">
        <v>7.1999999999999995E-2</v>
      </c>
      <c r="P44" s="405">
        <v>7.1999999999999995E-2</v>
      </c>
      <c r="Q44" s="38"/>
      <c r="R44" s="144"/>
      <c r="S44" s="38"/>
      <c r="T44" s="348">
        <f t="shared" si="3"/>
        <v>7.1999999999999995E-2</v>
      </c>
      <c r="U44" s="348">
        <f t="shared" si="4"/>
        <v>7.1999999999999995E-2</v>
      </c>
      <c r="V44" s="38"/>
      <c r="W44" s="38"/>
      <c r="X44" s="203">
        <f t="shared" si="5"/>
        <v>0</v>
      </c>
      <c r="Y44" s="38"/>
      <c r="Z44" s="38"/>
      <c r="AA44" s="38"/>
      <c r="AB44" s="362">
        <f t="shared" si="6"/>
        <v>0</v>
      </c>
      <c r="AC44" s="162"/>
      <c r="AD44" s="38"/>
      <c r="AE44" s="38"/>
      <c r="AF44" s="170">
        <f t="shared" si="7"/>
        <v>0</v>
      </c>
      <c r="AG44" s="173">
        <f t="shared" si="8"/>
        <v>0.28799999999999998</v>
      </c>
      <c r="AH44" s="428">
        <f t="shared" si="9"/>
        <v>-0.28799999999999998</v>
      </c>
    </row>
    <row r="45" spans="1:34" x14ac:dyDescent="0.25">
      <c r="A45" s="15">
        <v>34</v>
      </c>
      <c r="B45" s="16" t="s">
        <v>28</v>
      </c>
      <c r="C45" s="17" t="s">
        <v>12</v>
      </c>
      <c r="D45" s="432">
        <f>'Ср День 3 Нед 1'!AE45</f>
        <v>0</v>
      </c>
      <c r="E45" s="20"/>
      <c r="F45" s="483"/>
      <c r="G45" s="489"/>
      <c r="H45" s="489"/>
      <c r="I45" s="38"/>
      <c r="J45" s="144"/>
      <c r="K45" s="38"/>
      <c r="L45" s="38">
        <f t="shared" si="1"/>
        <v>0</v>
      </c>
      <c r="M45" s="348">
        <f t="shared" si="2"/>
        <v>0</v>
      </c>
      <c r="N45" s="483"/>
      <c r="O45" s="489"/>
      <c r="P45" s="489"/>
      <c r="Q45" s="38"/>
      <c r="R45" s="144"/>
      <c r="S45" s="38"/>
      <c r="T45" s="348">
        <f t="shared" si="3"/>
        <v>0</v>
      </c>
      <c r="U45" s="348">
        <f t="shared" si="4"/>
        <v>0</v>
      </c>
      <c r="V45" s="38"/>
      <c r="W45" s="38"/>
      <c r="X45" s="203">
        <f t="shared" si="5"/>
        <v>0</v>
      </c>
      <c r="Y45" s="38"/>
      <c r="Z45" s="38"/>
      <c r="AA45" s="38"/>
      <c r="AB45" s="362">
        <f t="shared" si="6"/>
        <v>0</v>
      </c>
      <c r="AC45" s="162"/>
      <c r="AD45" s="38"/>
      <c r="AE45" s="38"/>
      <c r="AF45" s="170">
        <f t="shared" si="7"/>
        <v>0</v>
      </c>
      <c r="AG45" s="173">
        <f t="shared" si="8"/>
        <v>0</v>
      </c>
      <c r="AH45" s="428">
        <f t="shared" si="9"/>
        <v>0</v>
      </c>
    </row>
    <row r="46" spans="1:34" x14ac:dyDescent="0.25">
      <c r="A46" s="15">
        <v>35</v>
      </c>
      <c r="B46" s="16" t="s">
        <v>29</v>
      </c>
      <c r="C46" s="17" t="s">
        <v>12</v>
      </c>
      <c r="D46" s="432">
        <f>'Ср День 3 Нед 1'!AE46</f>
        <v>-7.0999999999999994E-2</v>
      </c>
      <c r="E46" s="20"/>
      <c r="F46" s="483"/>
      <c r="G46" s="489"/>
      <c r="H46" s="489"/>
      <c r="I46" s="38"/>
      <c r="J46" s="144"/>
      <c r="K46" s="38"/>
      <c r="L46" s="38">
        <f t="shared" si="1"/>
        <v>0</v>
      </c>
      <c r="M46" s="348">
        <f t="shared" si="2"/>
        <v>0</v>
      </c>
      <c r="N46" s="483"/>
      <c r="O46" s="489"/>
      <c r="P46" s="489"/>
      <c r="Q46" s="38"/>
      <c r="R46" s="144"/>
      <c r="S46" s="38"/>
      <c r="T46" s="348">
        <f t="shared" si="3"/>
        <v>0</v>
      </c>
      <c r="U46" s="348">
        <f t="shared" si="4"/>
        <v>0</v>
      </c>
      <c r="V46" s="38"/>
      <c r="W46" s="38"/>
      <c r="X46" s="203">
        <f t="shared" si="5"/>
        <v>0</v>
      </c>
      <c r="Y46" s="38"/>
      <c r="Z46" s="38"/>
      <c r="AA46" s="38"/>
      <c r="AB46" s="362">
        <f t="shared" si="6"/>
        <v>0</v>
      </c>
      <c r="AC46" s="162"/>
      <c r="AD46" s="38"/>
      <c r="AE46" s="38"/>
      <c r="AF46" s="170">
        <f t="shared" si="7"/>
        <v>0</v>
      </c>
      <c r="AG46" s="173">
        <f t="shared" si="8"/>
        <v>0</v>
      </c>
      <c r="AH46" s="428">
        <f t="shared" si="9"/>
        <v>-7.0999999999999994E-2</v>
      </c>
    </row>
    <row r="47" spans="1:34" x14ac:dyDescent="0.25">
      <c r="A47" s="15">
        <v>36</v>
      </c>
      <c r="B47" s="16" t="s">
        <v>30</v>
      </c>
      <c r="C47" s="17" t="s">
        <v>12</v>
      </c>
      <c r="D47" s="432">
        <f>'Ср День 3 Нед 1'!AE47</f>
        <v>0</v>
      </c>
      <c r="E47" s="20"/>
      <c r="F47" s="483"/>
      <c r="G47" s="489"/>
      <c r="H47" s="489"/>
      <c r="I47" s="38"/>
      <c r="J47" s="144"/>
      <c r="K47" s="38"/>
      <c r="L47" s="38">
        <f t="shared" si="1"/>
        <v>0</v>
      </c>
      <c r="M47" s="348">
        <f t="shared" si="2"/>
        <v>0</v>
      </c>
      <c r="N47" s="483"/>
      <c r="O47" s="489"/>
      <c r="P47" s="489"/>
      <c r="Q47" s="38"/>
      <c r="R47" s="144"/>
      <c r="S47" s="38"/>
      <c r="T47" s="348">
        <f t="shared" si="3"/>
        <v>0</v>
      </c>
      <c r="U47" s="348">
        <f t="shared" si="4"/>
        <v>0</v>
      </c>
      <c r="V47" s="38"/>
      <c r="W47" s="38"/>
      <c r="X47" s="203">
        <f t="shared" si="5"/>
        <v>0</v>
      </c>
      <c r="Y47" s="38"/>
      <c r="Z47" s="38"/>
      <c r="AA47" s="38"/>
      <c r="AB47" s="362">
        <f t="shared" si="6"/>
        <v>0</v>
      </c>
      <c r="AC47" s="162"/>
      <c r="AD47" s="38"/>
      <c r="AE47" s="38"/>
      <c r="AF47" s="170">
        <f t="shared" si="7"/>
        <v>0</v>
      </c>
      <c r="AG47" s="173">
        <f t="shared" si="8"/>
        <v>0</v>
      </c>
      <c r="AH47" s="428">
        <f t="shared" si="9"/>
        <v>0</v>
      </c>
    </row>
    <row r="48" spans="1:34" x14ac:dyDescent="0.25">
      <c r="A48" s="15">
        <v>37</v>
      </c>
      <c r="B48" s="16" t="s">
        <v>31</v>
      </c>
      <c r="C48" s="17" t="s">
        <v>12</v>
      </c>
      <c r="D48" s="432">
        <f>'Ср День 3 Нед 1'!AE48</f>
        <v>-5.0000000000000001E-3</v>
      </c>
      <c r="E48" s="20"/>
      <c r="F48" s="483"/>
      <c r="G48" s="489"/>
      <c r="H48" s="489"/>
      <c r="I48" s="38"/>
      <c r="J48" s="144"/>
      <c r="K48" s="38"/>
      <c r="L48" s="38">
        <f t="shared" si="1"/>
        <v>0</v>
      </c>
      <c r="M48" s="348">
        <f t="shared" si="2"/>
        <v>0</v>
      </c>
      <c r="N48" s="483"/>
      <c r="O48" s="489"/>
      <c r="P48" s="489"/>
      <c r="Q48" s="38"/>
      <c r="R48" s="144"/>
      <c r="S48" s="38"/>
      <c r="T48" s="348">
        <f t="shared" si="3"/>
        <v>0</v>
      </c>
      <c r="U48" s="348">
        <f t="shared" si="4"/>
        <v>0</v>
      </c>
      <c r="V48" s="38"/>
      <c r="W48" s="38"/>
      <c r="X48" s="203">
        <f t="shared" si="5"/>
        <v>0</v>
      </c>
      <c r="Y48" s="38"/>
      <c r="Z48" s="38"/>
      <c r="AA48" s="38"/>
      <c r="AB48" s="362">
        <f t="shared" si="6"/>
        <v>0</v>
      </c>
      <c r="AC48" s="162"/>
      <c r="AD48" s="38"/>
      <c r="AE48" s="38"/>
      <c r="AF48" s="170">
        <f t="shared" si="7"/>
        <v>0</v>
      </c>
      <c r="AG48" s="173">
        <f t="shared" si="8"/>
        <v>0</v>
      </c>
      <c r="AH48" s="428">
        <f t="shared" si="9"/>
        <v>-5.0000000000000001E-3</v>
      </c>
    </row>
    <row r="49" spans="1:34" x14ac:dyDescent="0.25">
      <c r="A49" s="15">
        <v>38</v>
      </c>
      <c r="B49" s="16" t="s">
        <v>32</v>
      </c>
      <c r="C49" s="17" t="s">
        <v>12</v>
      </c>
      <c r="D49" s="432">
        <f>'Ср День 3 Нед 1'!AE49</f>
        <v>0</v>
      </c>
      <c r="E49" s="20"/>
      <c r="F49" s="483"/>
      <c r="G49" s="489"/>
      <c r="H49" s="489"/>
      <c r="I49" s="38"/>
      <c r="J49" s="144"/>
      <c r="K49" s="38"/>
      <c r="L49" s="38">
        <f t="shared" si="1"/>
        <v>0</v>
      </c>
      <c r="M49" s="348">
        <f t="shared" si="2"/>
        <v>0</v>
      </c>
      <c r="N49" s="483"/>
      <c r="O49" s="489"/>
      <c r="P49" s="489"/>
      <c r="Q49" s="38"/>
      <c r="R49" s="144"/>
      <c r="S49" s="38"/>
      <c r="T49" s="348">
        <f t="shared" si="3"/>
        <v>0</v>
      </c>
      <c r="U49" s="348">
        <f t="shared" si="4"/>
        <v>0</v>
      </c>
      <c r="V49" s="38"/>
      <c r="W49" s="38"/>
      <c r="X49" s="203">
        <f t="shared" si="5"/>
        <v>0</v>
      </c>
      <c r="Y49" s="38"/>
      <c r="Z49" s="38"/>
      <c r="AA49" s="38"/>
      <c r="AB49" s="362">
        <f t="shared" si="6"/>
        <v>0</v>
      </c>
      <c r="AC49" s="162"/>
      <c r="AD49" s="38"/>
      <c r="AE49" s="38"/>
      <c r="AF49" s="170">
        <f t="shared" si="7"/>
        <v>0</v>
      </c>
      <c r="AG49" s="173">
        <f t="shared" si="8"/>
        <v>0</v>
      </c>
      <c r="AH49" s="428">
        <f t="shared" si="9"/>
        <v>0</v>
      </c>
    </row>
    <row r="50" spans="1:34" x14ac:dyDescent="0.25">
      <c r="A50" s="15">
        <v>39</v>
      </c>
      <c r="B50" s="16" t="s">
        <v>33</v>
      </c>
      <c r="C50" s="17" t="s">
        <v>12</v>
      </c>
      <c r="D50" s="432">
        <f>'Ср День 3 Нед 1'!AE50</f>
        <v>0</v>
      </c>
      <c r="E50" s="20"/>
      <c r="F50" s="483"/>
      <c r="G50" s="489"/>
      <c r="H50" s="489"/>
      <c r="I50" s="38"/>
      <c r="J50" s="144"/>
      <c r="K50" s="38"/>
      <c r="L50" s="38">
        <f t="shared" si="1"/>
        <v>0</v>
      </c>
      <c r="M50" s="348">
        <f t="shared" si="2"/>
        <v>0</v>
      </c>
      <c r="N50" s="483"/>
      <c r="O50" s="489"/>
      <c r="P50" s="489"/>
      <c r="Q50" s="38"/>
      <c r="R50" s="144"/>
      <c r="S50" s="38"/>
      <c r="T50" s="348">
        <f t="shared" si="3"/>
        <v>0</v>
      </c>
      <c r="U50" s="348">
        <f t="shared" si="4"/>
        <v>0</v>
      </c>
      <c r="V50" s="38"/>
      <c r="W50" s="38"/>
      <c r="X50" s="203">
        <f t="shared" si="5"/>
        <v>0</v>
      </c>
      <c r="Y50" s="38"/>
      <c r="Z50" s="38"/>
      <c r="AA50" s="38"/>
      <c r="AB50" s="362">
        <f t="shared" si="6"/>
        <v>0</v>
      </c>
      <c r="AC50" s="162"/>
      <c r="AD50" s="38"/>
      <c r="AE50" s="38"/>
      <c r="AF50" s="170">
        <f t="shared" si="7"/>
        <v>0</v>
      </c>
      <c r="AG50" s="173">
        <f t="shared" si="8"/>
        <v>0</v>
      </c>
      <c r="AH50" s="428">
        <f t="shared" si="9"/>
        <v>0</v>
      </c>
    </row>
    <row r="51" spans="1:34" x14ac:dyDescent="0.25">
      <c r="A51" s="15">
        <v>40</v>
      </c>
      <c r="B51" s="16" t="s">
        <v>34</v>
      </c>
      <c r="C51" s="17" t="s">
        <v>12</v>
      </c>
      <c r="D51" s="432">
        <f>'Ср День 3 Нед 1'!AE51</f>
        <v>-2.4500000000000001E-2</v>
      </c>
      <c r="E51" s="20"/>
      <c r="F51" s="483"/>
      <c r="G51" s="489"/>
      <c r="H51" s="489"/>
      <c r="I51" s="38"/>
      <c r="J51" s="144"/>
      <c r="K51" s="38"/>
      <c r="L51" s="38">
        <f t="shared" si="1"/>
        <v>0</v>
      </c>
      <c r="M51" s="348">
        <f t="shared" si="2"/>
        <v>0</v>
      </c>
      <c r="N51" s="483"/>
      <c r="O51" s="489"/>
      <c r="P51" s="489"/>
      <c r="Q51" s="38"/>
      <c r="R51" s="144"/>
      <c r="S51" s="38"/>
      <c r="T51" s="348">
        <f t="shared" si="3"/>
        <v>0</v>
      </c>
      <c r="U51" s="348">
        <f t="shared" si="4"/>
        <v>0</v>
      </c>
      <c r="V51" s="38"/>
      <c r="W51" s="38"/>
      <c r="X51" s="203">
        <f t="shared" si="5"/>
        <v>0</v>
      </c>
      <c r="Y51" s="38"/>
      <c r="Z51" s="38"/>
      <c r="AA51" s="38"/>
      <c r="AB51" s="362">
        <f t="shared" si="6"/>
        <v>0</v>
      </c>
      <c r="AC51" s="222">
        <v>5.0000000000000001E-3</v>
      </c>
      <c r="AD51" s="38"/>
      <c r="AE51" s="38"/>
      <c r="AF51" s="170">
        <f t="shared" si="7"/>
        <v>5.0000000000000001E-3</v>
      </c>
      <c r="AG51" s="173">
        <f t="shared" si="8"/>
        <v>5.0000000000000001E-3</v>
      </c>
      <c r="AH51" s="428">
        <f t="shared" si="9"/>
        <v>-2.9500000000000002E-2</v>
      </c>
    </row>
    <row r="52" spans="1:34" x14ac:dyDescent="0.25">
      <c r="A52" s="15">
        <v>41</v>
      </c>
      <c r="B52" s="19" t="s">
        <v>35</v>
      </c>
      <c r="C52" s="20" t="s">
        <v>12</v>
      </c>
      <c r="D52" s="432">
        <f>'Ср День 3 Нед 1'!AE52</f>
        <v>-0.15500000000000003</v>
      </c>
      <c r="E52" s="20"/>
      <c r="F52" s="483"/>
      <c r="G52" s="489"/>
      <c r="H52" s="489"/>
      <c r="I52" s="38"/>
      <c r="J52" s="144"/>
      <c r="K52" s="38"/>
      <c r="L52" s="38">
        <f t="shared" si="1"/>
        <v>0</v>
      </c>
      <c r="M52" s="348">
        <f t="shared" si="2"/>
        <v>0</v>
      </c>
      <c r="N52" s="483"/>
      <c r="O52" s="489"/>
      <c r="P52" s="489"/>
      <c r="Q52" s="38"/>
      <c r="R52" s="144"/>
      <c r="S52" s="38"/>
      <c r="T52" s="348">
        <f t="shared" si="3"/>
        <v>0</v>
      </c>
      <c r="U52" s="348">
        <f t="shared" si="4"/>
        <v>0</v>
      </c>
      <c r="V52" s="38"/>
      <c r="W52" s="38"/>
      <c r="X52" s="203">
        <f t="shared" si="5"/>
        <v>0</v>
      </c>
      <c r="Y52" s="38"/>
      <c r="Z52" s="38"/>
      <c r="AA52" s="38"/>
      <c r="AB52" s="362">
        <f t="shared" si="6"/>
        <v>0</v>
      </c>
      <c r="AC52" s="162"/>
      <c r="AD52" s="38"/>
      <c r="AE52" s="38"/>
      <c r="AF52" s="170">
        <f t="shared" si="7"/>
        <v>0</v>
      </c>
      <c r="AG52" s="173">
        <f t="shared" si="8"/>
        <v>0</v>
      </c>
      <c r="AH52" s="428">
        <f t="shared" si="9"/>
        <v>-0.15500000000000003</v>
      </c>
    </row>
    <row r="53" spans="1:34" x14ac:dyDescent="0.25">
      <c r="A53" s="15">
        <v>42</v>
      </c>
      <c r="B53" s="22" t="s">
        <v>39</v>
      </c>
      <c r="C53" s="23" t="s">
        <v>12</v>
      </c>
      <c r="D53" s="432">
        <f>'Ср День 3 Нед 1'!AE53</f>
        <v>0</v>
      </c>
      <c r="E53" s="31"/>
      <c r="F53" s="483"/>
      <c r="G53" s="489"/>
      <c r="H53" s="489"/>
      <c r="I53" s="38"/>
      <c r="J53" s="144"/>
      <c r="K53" s="38"/>
      <c r="L53" s="38">
        <f t="shared" si="1"/>
        <v>0</v>
      </c>
      <c r="M53" s="348">
        <f t="shared" si="2"/>
        <v>0</v>
      </c>
      <c r="N53" s="483"/>
      <c r="O53" s="489"/>
      <c r="P53" s="489"/>
      <c r="Q53" s="38"/>
      <c r="R53" s="144"/>
      <c r="S53" s="38"/>
      <c r="T53" s="348">
        <f t="shared" si="3"/>
        <v>0</v>
      </c>
      <c r="U53" s="348">
        <f t="shared" si="4"/>
        <v>0</v>
      </c>
      <c r="V53" s="38"/>
      <c r="W53" s="38"/>
      <c r="X53" s="203">
        <f t="shared" si="5"/>
        <v>0</v>
      </c>
      <c r="Y53" s="38"/>
      <c r="Z53" s="38"/>
      <c r="AA53" s="38"/>
      <c r="AB53" s="362">
        <f t="shared" si="6"/>
        <v>0</v>
      </c>
      <c r="AC53" s="162"/>
      <c r="AD53" s="38"/>
      <c r="AE53" s="38"/>
      <c r="AF53" s="170">
        <f t="shared" si="7"/>
        <v>0</v>
      </c>
      <c r="AG53" s="173">
        <f t="shared" si="8"/>
        <v>0</v>
      </c>
      <c r="AH53" s="428">
        <f t="shared" si="9"/>
        <v>0</v>
      </c>
    </row>
    <row r="54" spans="1:34" x14ac:dyDescent="0.25">
      <c r="A54" s="15">
        <v>43</v>
      </c>
      <c r="B54" s="19" t="s">
        <v>171</v>
      </c>
      <c r="C54" s="20" t="s">
        <v>12</v>
      </c>
      <c r="D54" s="432">
        <f>'Ср День 3 Нед 1'!AE54</f>
        <v>-0.02</v>
      </c>
      <c r="E54" s="20"/>
      <c r="F54" s="483"/>
      <c r="G54" s="489"/>
      <c r="H54" s="489"/>
      <c r="I54" s="38"/>
      <c r="J54" s="144"/>
      <c r="K54" s="38"/>
      <c r="L54" s="38">
        <f t="shared" si="1"/>
        <v>0</v>
      </c>
      <c r="M54" s="348">
        <f t="shared" si="2"/>
        <v>0</v>
      </c>
      <c r="N54" s="483"/>
      <c r="O54" s="489"/>
      <c r="P54" s="489"/>
      <c r="Q54" s="38"/>
      <c r="R54" s="144"/>
      <c r="S54" s="38"/>
      <c r="T54" s="348">
        <f t="shared" si="3"/>
        <v>0</v>
      </c>
      <c r="U54" s="348">
        <f t="shared" si="4"/>
        <v>0</v>
      </c>
      <c r="V54" s="38"/>
      <c r="W54" s="38"/>
      <c r="X54" s="203">
        <f t="shared" si="5"/>
        <v>0</v>
      </c>
      <c r="Y54" s="38"/>
      <c r="Z54" s="38"/>
      <c r="AA54" s="38"/>
      <c r="AB54" s="362">
        <f t="shared" si="6"/>
        <v>0</v>
      </c>
      <c r="AC54" s="162"/>
      <c r="AD54" s="38"/>
      <c r="AE54" s="38"/>
      <c r="AF54" s="170">
        <f t="shared" si="7"/>
        <v>0</v>
      </c>
      <c r="AG54" s="173">
        <f t="shared" si="8"/>
        <v>0</v>
      </c>
      <c r="AH54" s="428">
        <f t="shared" si="9"/>
        <v>-0.02</v>
      </c>
    </row>
    <row r="55" spans="1:34" x14ac:dyDescent="0.25">
      <c r="A55" s="15">
        <v>44</v>
      </c>
      <c r="B55" s="16" t="s">
        <v>36</v>
      </c>
      <c r="C55" s="17" t="s">
        <v>12</v>
      </c>
      <c r="D55" s="432">
        <f>'Ср День 3 Нед 1'!AE55</f>
        <v>-2.6000000000000002E-2</v>
      </c>
      <c r="E55" s="20"/>
      <c r="F55" s="483"/>
      <c r="G55" s="489"/>
      <c r="H55" s="489"/>
      <c r="I55" s="38"/>
      <c r="J55" s="144"/>
      <c r="K55" s="38"/>
      <c r="L55" s="38">
        <f t="shared" si="1"/>
        <v>0</v>
      </c>
      <c r="M55" s="348">
        <f t="shared" si="2"/>
        <v>0</v>
      </c>
      <c r="N55" s="483"/>
      <c r="O55" s="489"/>
      <c r="P55" s="489"/>
      <c r="Q55" s="38"/>
      <c r="R55" s="144"/>
      <c r="S55" s="38"/>
      <c r="T55" s="348">
        <f t="shared" si="3"/>
        <v>0</v>
      </c>
      <c r="U55" s="348">
        <f t="shared" si="4"/>
        <v>0</v>
      </c>
      <c r="V55" s="38"/>
      <c r="W55" s="38"/>
      <c r="X55" s="203">
        <f t="shared" si="5"/>
        <v>0</v>
      </c>
      <c r="Y55" s="38"/>
      <c r="Z55" s="38"/>
      <c r="AA55" s="38"/>
      <c r="AB55" s="362">
        <f t="shared" si="6"/>
        <v>0</v>
      </c>
      <c r="AC55" s="162"/>
      <c r="AD55" s="38"/>
      <c r="AE55" s="38"/>
      <c r="AF55" s="170">
        <f t="shared" si="7"/>
        <v>0</v>
      </c>
      <c r="AG55" s="173">
        <f t="shared" si="8"/>
        <v>0</v>
      </c>
      <c r="AH55" s="428">
        <f t="shared" si="9"/>
        <v>-2.6000000000000002E-2</v>
      </c>
    </row>
    <row r="56" spans="1:34" x14ac:dyDescent="0.25">
      <c r="A56" s="15">
        <v>45</v>
      </c>
      <c r="B56" s="16" t="s">
        <v>37</v>
      </c>
      <c r="C56" s="17" t="s">
        <v>12</v>
      </c>
      <c r="D56" s="432">
        <f>'Ср День 3 Нед 1'!AE56</f>
        <v>-0.12280000000000001</v>
      </c>
      <c r="E56" s="20"/>
      <c r="F56" s="483"/>
      <c r="G56" s="489"/>
      <c r="H56" s="489"/>
      <c r="I56" s="404">
        <v>0.01</v>
      </c>
      <c r="J56" s="405">
        <v>0.01</v>
      </c>
      <c r="K56" s="38"/>
      <c r="L56" s="38">
        <f t="shared" si="1"/>
        <v>0.01</v>
      </c>
      <c r="M56" s="348">
        <f t="shared" si="2"/>
        <v>0.01</v>
      </c>
      <c r="N56" s="483"/>
      <c r="O56" s="489"/>
      <c r="P56" s="489"/>
      <c r="Q56" s="404">
        <v>0.01</v>
      </c>
      <c r="R56" s="405">
        <v>0.01</v>
      </c>
      <c r="S56" s="38"/>
      <c r="T56" s="348">
        <f t="shared" si="3"/>
        <v>0.01</v>
      </c>
      <c r="U56" s="348">
        <f t="shared" si="4"/>
        <v>0.01</v>
      </c>
      <c r="V56" s="38"/>
      <c r="W56" s="203">
        <v>0.01</v>
      </c>
      <c r="X56" s="203">
        <f t="shared" si="5"/>
        <v>0.01</v>
      </c>
      <c r="Y56" s="169">
        <v>8.0000000000000004E-4</v>
      </c>
      <c r="Z56" s="169">
        <v>0.01</v>
      </c>
      <c r="AA56" s="38"/>
      <c r="AB56" s="362">
        <f t="shared" si="6"/>
        <v>0</v>
      </c>
      <c r="AC56" s="162"/>
      <c r="AD56" s="404">
        <v>0.01</v>
      </c>
      <c r="AE56" s="38"/>
      <c r="AF56" s="170">
        <f t="shared" si="7"/>
        <v>0.01</v>
      </c>
      <c r="AG56" s="173">
        <f t="shared" si="8"/>
        <v>6.0000000000000005E-2</v>
      </c>
      <c r="AH56" s="428">
        <f t="shared" si="9"/>
        <v>-0.18280000000000002</v>
      </c>
    </row>
    <row r="57" spans="1:34" x14ac:dyDescent="0.25">
      <c r="A57" s="15">
        <v>46</v>
      </c>
      <c r="B57" s="16" t="s">
        <v>38</v>
      </c>
      <c r="C57" s="17" t="s">
        <v>12</v>
      </c>
      <c r="D57" s="432">
        <f>'Ср День 3 Нед 1'!AE57</f>
        <v>-1.0200000000000001E-2</v>
      </c>
      <c r="E57" s="20"/>
      <c r="F57" s="483"/>
      <c r="G57" s="405">
        <v>5.0000000000000001E-4</v>
      </c>
      <c r="H57" s="405">
        <v>5.0000000000000001E-4</v>
      </c>
      <c r="I57" s="38"/>
      <c r="J57" s="144"/>
      <c r="K57" s="38"/>
      <c r="L57" s="38">
        <f t="shared" si="1"/>
        <v>5.0000000000000001E-4</v>
      </c>
      <c r="M57" s="348">
        <f t="shared" si="2"/>
        <v>5.0000000000000001E-4</v>
      </c>
      <c r="N57" s="483"/>
      <c r="O57" s="405">
        <v>5.0000000000000001E-4</v>
      </c>
      <c r="P57" s="405">
        <v>5.0000000000000001E-4</v>
      </c>
      <c r="Q57" s="38"/>
      <c r="R57" s="144"/>
      <c r="S57" s="38"/>
      <c r="T57" s="348">
        <f t="shared" si="3"/>
        <v>5.0000000000000001E-4</v>
      </c>
      <c r="U57" s="348">
        <f t="shared" si="4"/>
        <v>5.0000000000000001E-4</v>
      </c>
      <c r="V57" s="38"/>
      <c r="W57" s="38"/>
      <c r="X57" s="203">
        <f t="shared" si="5"/>
        <v>0</v>
      </c>
      <c r="Y57" s="169">
        <v>4.0000000000000002E-4</v>
      </c>
      <c r="Z57" s="38"/>
      <c r="AA57" s="38"/>
      <c r="AB57" s="362">
        <f t="shared" si="6"/>
        <v>0</v>
      </c>
      <c r="AC57" s="222">
        <v>1E-3</v>
      </c>
      <c r="AD57" s="38"/>
      <c r="AE57" s="38"/>
      <c r="AF57" s="170">
        <f t="shared" si="7"/>
        <v>1E-3</v>
      </c>
      <c r="AG57" s="173">
        <f t="shared" si="8"/>
        <v>3.0000000000000001E-3</v>
      </c>
      <c r="AH57" s="428">
        <f t="shared" si="9"/>
        <v>-1.32E-2</v>
      </c>
    </row>
    <row r="58" spans="1:34" x14ac:dyDescent="0.25">
      <c r="A58" s="15">
        <v>47</v>
      </c>
      <c r="B58" s="16" t="s">
        <v>14</v>
      </c>
      <c r="C58" s="17" t="s">
        <v>12</v>
      </c>
      <c r="D58" s="432">
        <f>'Ср День 3 Нед 1'!AE58</f>
        <v>0</v>
      </c>
      <c r="E58" s="20"/>
      <c r="F58" s="483"/>
      <c r="G58" s="489"/>
      <c r="H58" s="489"/>
      <c r="I58" s="38"/>
      <c r="J58" s="144"/>
      <c r="K58" s="38"/>
      <c r="L58" s="38">
        <f t="shared" si="1"/>
        <v>0</v>
      </c>
      <c r="M58" s="348">
        <f t="shared" si="2"/>
        <v>0</v>
      </c>
      <c r="N58" s="483"/>
      <c r="O58" s="489"/>
      <c r="P58" s="489"/>
      <c r="Q58" s="38"/>
      <c r="R58" s="144"/>
      <c r="S58" s="38"/>
      <c r="T58" s="348">
        <f t="shared" si="3"/>
        <v>0</v>
      </c>
      <c r="U58" s="348">
        <f t="shared" si="4"/>
        <v>0</v>
      </c>
      <c r="V58" s="38"/>
      <c r="W58" s="38"/>
      <c r="X58" s="203">
        <f t="shared" si="5"/>
        <v>0</v>
      </c>
      <c r="Y58" s="38"/>
      <c r="Z58" s="38"/>
      <c r="AA58" s="38"/>
      <c r="AB58" s="362">
        <f t="shared" si="6"/>
        <v>0</v>
      </c>
      <c r="AC58" s="162"/>
      <c r="AD58" s="38"/>
      <c r="AE58" s="38"/>
      <c r="AF58" s="170">
        <f t="shared" si="7"/>
        <v>0</v>
      </c>
      <c r="AG58" s="173">
        <f t="shared" si="8"/>
        <v>0</v>
      </c>
      <c r="AH58" s="428">
        <f t="shared" si="9"/>
        <v>0</v>
      </c>
    </row>
    <row r="59" spans="1:34" x14ac:dyDescent="0.25">
      <c r="A59" s="15">
        <v>48</v>
      </c>
      <c r="B59" s="22" t="s">
        <v>172</v>
      </c>
      <c r="C59" s="17" t="s">
        <v>12</v>
      </c>
      <c r="D59" s="432">
        <f>'Ср День 3 Нед 1'!AE59</f>
        <v>0</v>
      </c>
      <c r="E59" s="20"/>
      <c r="F59" s="483"/>
      <c r="G59" s="489"/>
      <c r="H59" s="489"/>
      <c r="I59" s="38"/>
      <c r="J59" s="144"/>
      <c r="K59" s="38"/>
      <c r="L59" s="38">
        <f t="shared" si="1"/>
        <v>0</v>
      </c>
      <c r="M59" s="348">
        <f t="shared" si="2"/>
        <v>0</v>
      </c>
      <c r="N59" s="483"/>
      <c r="O59" s="489"/>
      <c r="P59" s="489"/>
      <c r="Q59" s="38"/>
      <c r="R59" s="144"/>
      <c r="S59" s="38"/>
      <c r="T59" s="348">
        <f t="shared" si="3"/>
        <v>0</v>
      </c>
      <c r="U59" s="348">
        <f t="shared" si="4"/>
        <v>0</v>
      </c>
      <c r="V59" s="38"/>
      <c r="W59" s="38"/>
      <c r="X59" s="203">
        <f t="shared" si="5"/>
        <v>0</v>
      </c>
      <c r="Y59" s="38"/>
      <c r="Z59" s="38"/>
      <c r="AA59" s="38"/>
      <c r="AB59" s="362">
        <f t="shared" si="6"/>
        <v>0</v>
      </c>
      <c r="AC59" s="162"/>
      <c r="AD59" s="38"/>
      <c r="AE59" s="38"/>
      <c r="AF59" s="170">
        <f t="shared" si="7"/>
        <v>0</v>
      </c>
      <c r="AG59" s="173">
        <f t="shared" si="8"/>
        <v>0</v>
      </c>
      <c r="AH59" s="428">
        <f t="shared" si="9"/>
        <v>0</v>
      </c>
    </row>
    <row r="60" spans="1:34" x14ac:dyDescent="0.25">
      <c r="A60" s="15">
        <v>49</v>
      </c>
      <c r="B60" s="22" t="s">
        <v>275</v>
      </c>
      <c r="C60" s="17" t="s">
        <v>12</v>
      </c>
      <c r="D60" s="432">
        <f>'Ср День 3 Нед 1'!AE60</f>
        <v>0</v>
      </c>
      <c r="E60" s="20"/>
      <c r="F60" s="483"/>
      <c r="G60" s="489"/>
      <c r="H60" s="489"/>
      <c r="I60" s="38"/>
      <c r="J60" s="144"/>
      <c r="K60" s="38"/>
      <c r="L60" s="38">
        <f t="shared" si="1"/>
        <v>0</v>
      </c>
      <c r="M60" s="348">
        <f t="shared" si="2"/>
        <v>0</v>
      </c>
      <c r="N60" s="483"/>
      <c r="O60" s="489"/>
      <c r="P60" s="489"/>
      <c r="Q60" s="38"/>
      <c r="R60" s="144"/>
      <c r="S60" s="38"/>
      <c r="T60" s="348">
        <f t="shared" si="3"/>
        <v>0</v>
      </c>
      <c r="U60" s="348">
        <f t="shared" si="4"/>
        <v>0</v>
      </c>
      <c r="V60" s="38"/>
      <c r="W60" s="38"/>
      <c r="X60" s="203">
        <f t="shared" si="5"/>
        <v>0</v>
      </c>
      <c r="Y60" s="38"/>
      <c r="Z60" s="38"/>
      <c r="AA60" s="38"/>
      <c r="AB60" s="362">
        <f t="shared" si="6"/>
        <v>0</v>
      </c>
      <c r="AC60" s="162"/>
      <c r="AD60" s="38"/>
      <c r="AE60" s="38"/>
      <c r="AF60" s="170">
        <f t="shared" si="7"/>
        <v>0</v>
      </c>
      <c r="AG60" s="173">
        <f t="shared" si="8"/>
        <v>0</v>
      </c>
      <c r="AH60" s="428">
        <f t="shared" si="9"/>
        <v>0</v>
      </c>
    </row>
    <row r="61" spans="1:34" x14ac:dyDescent="0.25">
      <c r="A61" s="6"/>
      <c r="B61" s="64" t="s">
        <v>51</v>
      </c>
      <c r="C61" s="7"/>
      <c r="D61" s="432">
        <f>'Ср День 3 Нед 1'!AE61</f>
        <v>0</v>
      </c>
      <c r="E61" s="7"/>
      <c r="F61" s="483"/>
      <c r="G61" s="489"/>
      <c r="H61" s="489"/>
      <c r="I61" s="38"/>
      <c r="J61" s="144"/>
      <c r="K61" s="38"/>
      <c r="L61" s="38">
        <f t="shared" si="1"/>
        <v>0</v>
      </c>
      <c r="M61" s="348">
        <f t="shared" si="2"/>
        <v>0</v>
      </c>
      <c r="N61" s="483"/>
      <c r="O61" s="489"/>
      <c r="P61" s="489"/>
      <c r="Q61" s="38"/>
      <c r="R61" s="144"/>
      <c r="S61" s="38"/>
      <c r="T61" s="348">
        <f t="shared" si="3"/>
        <v>0</v>
      </c>
      <c r="U61" s="348">
        <f t="shared" si="4"/>
        <v>0</v>
      </c>
      <c r="V61" s="38"/>
      <c r="W61" s="38"/>
      <c r="X61" s="203">
        <f t="shared" si="5"/>
        <v>0</v>
      </c>
      <c r="Y61" s="38"/>
      <c r="Z61" s="38"/>
      <c r="AA61" s="38"/>
      <c r="AB61" s="362">
        <f t="shared" si="6"/>
        <v>0</v>
      </c>
      <c r="AC61" s="162"/>
      <c r="AD61" s="38"/>
      <c r="AE61" s="38"/>
      <c r="AF61" s="170">
        <f t="shared" si="7"/>
        <v>0</v>
      </c>
      <c r="AG61" s="173">
        <f t="shared" si="8"/>
        <v>0</v>
      </c>
      <c r="AH61" s="428">
        <f t="shared" si="9"/>
        <v>0</v>
      </c>
    </row>
    <row r="62" spans="1:34" x14ac:dyDescent="0.25">
      <c r="A62" s="67">
        <v>50</v>
      </c>
      <c r="B62" s="19" t="s">
        <v>52</v>
      </c>
      <c r="C62" s="20" t="s">
        <v>12</v>
      </c>
      <c r="D62" s="432">
        <f>'Ср День 3 Нед 1'!AE62</f>
        <v>0</v>
      </c>
      <c r="E62" s="20"/>
      <c r="F62" s="483"/>
      <c r="G62" s="489"/>
      <c r="H62" s="489"/>
      <c r="I62" s="38"/>
      <c r="J62" s="144"/>
      <c r="K62" s="38"/>
      <c r="L62" s="38">
        <f t="shared" si="1"/>
        <v>0</v>
      </c>
      <c r="M62" s="348">
        <f t="shared" si="2"/>
        <v>0</v>
      </c>
      <c r="N62" s="483"/>
      <c r="O62" s="489"/>
      <c r="P62" s="489"/>
      <c r="Q62" s="38"/>
      <c r="R62" s="144"/>
      <c r="S62" s="38"/>
      <c r="T62" s="348">
        <f t="shared" si="3"/>
        <v>0</v>
      </c>
      <c r="U62" s="348">
        <f t="shared" si="4"/>
        <v>0</v>
      </c>
      <c r="V62" s="38"/>
      <c r="W62" s="38"/>
      <c r="X62" s="203">
        <f t="shared" si="5"/>
        <v>0</v>
      </c>
      <c r="Y62" s="38"/>
      <c r="Z62" s="38"/>
      <c r="AA62" s="38"/>
      <c r="AB62" s="362">
        <f t="shared" si="6"/>
        <v>0</v>
      </c>
      <c r="AC62" s="162"/>
      <c r="AD62" s="38"/>
      <c r="AE62" s="38"/>
      <c r="AF62" s="170">
        <f t="shared" si="7"/>
        <v>0</v>
      </c>
      <c r="AG62" s="173">
        <f t="shared" si="8"/>
        <v>0</v>
      </c>
      <c r="AH62" s="428">
        <f t="shared" si="9"/>
        <v>0</v>
      </c>
    </row>
    <row r="63" spans="1:34" x14ac:dyDescent="0.25">
      <c r="A63" s="67">
        <v>51</v>
      </c>
      <c r="B63" s="19" t="s">
        <v>173</v>
      </c>
      <c r="C63" s="20" t="s">
        <v>12</v>
      </c>
      <c r="D63" s="432">
        <f>'Ср День 3 Нед 1'!AE63</f>
        <v>0</v>
      </c>
      <c r="E63" s="20"/>
      <c r="F63" s="483"/>
      <c r="G63" s="489"/>
      <c r="H63" s="489"/>
      <c r="I63" s="38"/>
      <c r="J63" s="144"/>
      <c r="K63" s="38"/>
      <c r="L63" s="38">
        <f t="shared" si="1"/>
        <v>0</v>
      </c>
      <c r="M63" s="348">
        <f t="shared" si="2"/>
        <v>0</v>
      </c>
      <c r="N63" s="483"/>
      <c r="O63" s="489"/>
      <c r="P63" s="489"/>
      <c r="Q63" s="38"/>
      <c r="R63" s="144"/>
      <c r="S63" s="38"/>
      <c r="T63" s="348">
        <f t="shared" si="3"/>
        <v>0</v>
      </c>
      <c r="U63" s="348">
        <f t="shared" si="4"/>
        <v>0</v>
      </c>
      <c r="V63" s="38"/>
      <c r="W63" s="38"/>
      <c r="X63" s="203">
        <f t="shared" si="5"/>
        <v>0</v>
      </c>
      <c r="Y63" s="38"/>
      <c r="Z63" s="38"/>
      <c r="AA63" s="38"/>
      <c r="AB63" s="362">
        <f t="shared" si="6"/>
        <v>0</v>
      </c>
      <c r="AC63" s="162"/>
      <c r="AD63" s="38"/>
      <c r="AE63" s="38"/>
      <c r="AF63" s="170">
        <f t="shared" si="7"/>
        <v>0</v>
      </c>
      <c r="AG63" s="173">
        <f t="shared" si="8"/>
        <v>0</v>
      </c>
      <c r="AH63" s="428">
        <f t="shared" si="9"/>
        <v>0</v>
      </c>
    </row>
    <row r="64" spans="1:34" x14ac:dyDescent="0.25">
      <c r="A64" s="67">
        <v>52</v>
      </c>
      <c r="B64" s="19" t="s">
        <v>100</v>
      </c>
      <c r="C64" s="20" t="s">
        <v>12</v>
      </c>
      <c r="D64" s="432">
        <f>'Ср День 3 Нед 1'!AE64</f>
        <v>0</v>
      </c>
      <c r="E64" s="20"/>
      <c r="F64" s="483"/>
      <c r="G64" s="489"/>
      <c r="H64" s="489"/>
      <c r="I64" s="38"/>
      <c r="J64" s="144"/>
      <c r="K64" s="38"/>
      <c r="L64" s="38">
        <f t="shared" si="1"/>
        <v>0</v>
      </c>
      <c r="M64" s="348">
        <f t="shared" si="2"/>
        <v>0</v>
      </c>
      <c r="N64" s="483"/>
      <c r="O64" s="489"/>
      <c r="P64" s="489"/>
      <c r="Q64" s="38"/>
      <c r="R64" s="144"/>
      <c r="S64" s="38"/>
      <c r="T64" s="348">
        <f t="shared" si="3"/>
        <v>0</v>
      </c>
      <c r="U64" s="348">
        <f t="shared" si="4"/>
        <v>0</v>
      </c>
      <c r="V64" s="38"/>
      <c r="W64" s="38"/>
      <c r="X64" s="203">
        <f t="shared" si="5"/>
        <v>0</v>
      </c>
      <c r="Y64" s="38"/>
      <c r="Z64" s="38"/>
      <c r="AA64" s="38"/>
      <c r="AB64" s="362">
        <f t="shared" si="6"/>
        <v>0</v>
      </c>
      <c r="AC64" s="162"/>
      <c r="AD64" s="38"/>
      <c r="AE64" s="38"/>
      <c r="AF64" s="170">
        <f t="shared" si="7"/>
        <v>0</v>
      </c>
      <c r="AG64" s="173">
        <f t="shared" si="8"/>
        <v>0</v>
      </c>
      <c r="AH64" s="428">
        <f t="shared" si="9"/>
        <v>0</v>
      </c>
    </row>
    <row r="65" spans="1:34" x14ac:dyDescent="0.25">
      <c r="A65" s="67">
        <v>53</v>
      </c>
      <c r="B65" s="19" t="s">
        <v>197</v>
      </c>
      <c r="C65" s="20" t="s">
        <v>12</v>
      </c>
      <c r="D65" s="432">
        <f>'Ср День 3 Нед 1'!AE65</f>
        <v>0</v>
      </c>
      <c r="E65" s="20"/>
      <c r="F65" s="483"/>
      <c r="G65" s="489"/>
      <c r="H65" s="489"/>
      <c r="I65" s="38"/>
      <c r="J65" s="144"/>
      <c r="K65" s="38"/>
      <c r="L65" s="38">
        <f t="shared" si="1"/>
        <v>0</v>
      </c>
      <c r="M65" s="348">
        <f t="shared" si="2"/>
        <v>0</v>
      </c>
      <c r="N65" s="483"/>
      <c r="O65" s="489"/>
      <c r="P65" s="489"/>
      <c r="Q65" s="38"/>
      <c r="R65" s="144"/>
      <c r="S65" s="38"/>
      <c r="T65" s="348">
        <f t="shared" si="3"/>
        <v>0</v>
      </c>
      <c r="U65" s="348">
        <f t="shared" si="4"/>
        <v>0</v>
      </c>
      <c r="V65" s="38"/>
      <c r="W65" s="38"/>
      <c r="X65" s="203">
        <f t="shared" si="5"/>
        <v>0</v>
      </c>
      <c r="Y65" s="38"/>
      <c r="Z65" s="38"/>
      <c r="AA65" s="38"/>
      <c r="AB65" s="362">
        <f t="shared" si="6"/>
        <v>0</v>
      </c>
      <c r="AC65" s="162"/>
      <c r="AD65" s="38"/>
      <c r="AE65" s="38"/>
      <c r="AF65" s="170">
        <f t="shared" si="7"/>
        <v>0</v>
      </c>
      <c r="AG65" s="173">
        <f t="shared" si="8"/>
        <v>0</v>
      </c>
      <c r="AH65" s="428">
        <f t="shared" si="9"/>
        <v>0</v>
      </c>
    </row>
    <row r="66" spans="1:34" x14ac:dyDescent="0.25">
      <c r="A66" s="67">
        <v>54</v>
      </c>
      <c r="B66" s="16" t="s">
        <v>90</v>
      </c>
      <c r="C66" s="25" t="s">
        <v>12</v>
      </c>
      <c r="D66" s="432">
        <f>'Ср День 3 Нед 1'!AE66</f>
        <v>0</v>
      </c>
      <c r="E66" s="413"/>
      <c r="F66" s="483"/>
      <c r="G66" s="489"/>
      <c r="H66" s="489"/>
      <c r="I66" s="38"/>
      <c r="J66" s="144"/>
      <c r="K66" s="38"/>
      <c r="L66" s="38">
        <f t="shared" si="1"/>
        <v>0</v>
      </c>
      <c r="M66" s="348">
        <f t="shared" si="2"/>
        <v>0</v>
      </c>
      <c r="N66" s="483"/>
      <c r="O66" s="489"/>
      <c r="P66" s="489"/>
      <c r="Q66" s="38"/>
      <c r="R66" s="144"/>
      <c r="S66" s="38"/>
      <c r="T66" s="348">
        <f t="shared" si="3"/>
        <v>0</v>
      </c>
      <c r="U66" s="348">
        <f t="shared" si="4"/>
        <v>0</v>
      </c>
      <c r="V66" s="38"/>
      <c r="W66" s="38"/>
      <c r="X66" s="203">
        <f t="shared" si="5"/>
        <v>0</v>
      </c>
      <c r="Y66" s="38"/>
      <c r="Z66" s="38"/>
      <c r="AA66" s="38"/>
      <c r="AB66" s="362">
        <f t="shared" si="6"/>
        <v>0</v>
      </c>
      <c r="AC66" s="162"/>
      <c r="AD66" s="38"/>
      <c r="AE66" s="38"/>
      <c r="AF66" s="170">
        <f t="shared" si="7"/>
        <v>0</v>
      </c>
      <c r="AG66" s="173">
        <f t="shared" si="8"/>
        <v>0</v>
      </c>
      <c r="AH66" s="428">
        <f t="shared" si="9"/>
        <v>0</v>
      </c>
    </row>
    <row r="67" spans="1:34" x14ac:dyDescent="0.25">
      <c r="A67" s="67">
        <v>55</v>
      </c>
      <c r="B67" s="47" t="s">
        <v>120</v>
      </c>
      <c r="C67" s="25" t="s">
        <v>12</v>
      </c>
      <c r="D67" s="432">
        <f>'Ср День 3 Нед 1'!AE67</f>
        <v>0</v>
      </c>
      <c r="E67" s="413"/>
      <c r="F67" s="483"/>
      <c r="G67" s="489"/>
      <c r="H67" s="489"/>
      <c r="I67" s="38"/>
      <c r="J67" s="144"/>
      <c r="K67" s="38"/>
      <c r="L67" s="38">
        <f t="shared" si="1"/>
        <v>0</v>
      </c>
      <c r="M67" s="348">
        <f t="shared" si="2"/>
        <v>0</v>
      </c>
      <c r="N67" s="483"/>
      <c r="O67" s="489"/>
      <c r="P67" s="489"/>
      <c r="Q67" s="38"/>
      <c r="R67" s="144"/>
      <c r="S67" s="38"/>
      <c r="T67" s="348">
        <f t="shared" si="3"/>
        <v>0</v>
      </c>
      <c r="U67" s="348">
        <f t="shared" si="4"/>
        <v>0</v>
      </c>
      <c r="V67" s="38"/>
      <c r="W67" s="38"/>
      <c r="X67" s="203">
        <f t="shared" si="5"/>
        <v>0</v>
      </c>
      <c r="Y67" s="38"/>
      <c r="Z67" s="38"/>
      <c r="AA67" s="38"/>
      <c r="AB67" s="362">
        <f t="shared" si="6"/>
        <v>0</v>
      </c>
      <c r="AC67" s="162"/>
      <c r="AD67" s="38"/>
      <c r="AE67" s="38"/>
      <c r="AF67" s="170">
        <f t="shared" si="7"/>
        <v>0</v>
      </c>
      <c r="AG67" s="173">
        <f t="shared" si="8"/>
        <v>0</v>
      </c>
      <c r="AH67" s="428">
        <f t="shared" si="9"/>
        <v>0</v>
      </c>
    </row>
    <row r="68" spans="1:34" x14ac:dyDescent="0.25">
      <c r="A68" s="67">
        <v>56</v>
      </c>
      <c r="B68" s="19" t="s">
        <v>53</v>
      </c>
      <c r="C68" s="20" t="s">
        <v>12</v>
      </c>
      <c r="D68" s="432">
        <f>'Ср День 3 Нед 1'!AE68</f>
        <v>0</v>
      </c>
      <c r="E68" s="20"/>
      <c r="F68" s="483"/>
      <c r="G68" s="489"/>
      <c r="H68" s="489"/>
      <c r="I68" s="38"/>
      <c r="J68" s="144"/>
      <c r="K68" s="38"/>
      <c r="L68" s="38">
        <f t="shared" si="1"/>
        <v>0</v>
      </c>
      <c r="M68" s="348">
        <f t="shared" si="2"/>
        <v>0</v>
      </c>
      <c r="N68" s="483"/>
      <c r="O68" s="489"/>
      <c r="P68" s="489"/>
      <c r="Q68" s="38"/>
      <c r="R68" s="144"/>
      <c r="S68" s="38"/>
      <c r="T68" s="348">
        <f t="shared" si="3"/>
        <v>0</v>
      </c>
      <c r="U68" s="348">
        <f t="shared" si="4"/>
        <v>0</v>
      </c>
      <c r="V68" s="38"/>
      <c r="W68" s="38"/>
      <c r="X68" s="203">
        <f t="shared" si="5"/>
        <v>0</v>
      </c>
      <c r="Y68" s="38"/>
      <c r="Z68" s="38"/>
      <c r="AA68" s="38"/>
      <c r="AB68" s="362">
        <f t="shared" si="6"/>
        <v>0</v>
      </c>
      <c r="AC68" s="162"/>
      <c r="AD68" s="38"/>
      <c r="AE68" s="38"/>
      <c r="AF68" s="170">
        <f t="shared" si="7"/>
        <v>0</v>
      </c>
      <c r="AG68" s="173">
        <f t="shared" si="8"/>
        <v>0</v>
      </c>
      <c r="AH68" s="428">
        <f t="shared" si="9"/>
        <v>0</v>
      </c>
    </row>
    <row r="69" spans="1:34" x14ac:dyDescent="0.25">
      <c r="A69" s="67">
        <v>57</v>
      </c>
      <c r="B69" s="16" t="s">
        <v>54</v>
      </c>
      <c r="C69" s="17" t="s">
        <v>12</v>
      </c>
      <c r="D69" s="432">
        <f>'Ср День 3 Нед 1'!AE69</f>
        <v>-2.7300000000000001E-2</v>
      </c>
      <c r="E69" s="20"/>
      <c r="F69" s="483"/>
      <c r="G69" s="489"/>
      <c r="H69" s="489"/>
      <c r="I69" s="38"/>
      <c r="J69" s="144"/>
      <c r="K69" s="38"/>
      <c r="L69" s="38">
        <f t="shared" si="1"/>
        <v>0</v>
      </c>
      <c r="M69" s="348">
        <f t="shared" si="2"/>
        <v>0</v>
      </c>
      <c r="N69" s="483"/>
      <c r="O69" s="489"/>
      <c r="P69" s="489"/>
      <c r="Q69" s="38"/>
      <c r="R69" s="144"/>
      <c r="S69" s="38"/>
      <c r="T69" s="348">
        <f t="shared" si="3"/>
        <v>0</v>
      </c>
      <c r="U69" s="348">
        <f t="shared" si="4"/>
        <v>0</v>
      </c>
      <c r="V69" s="38"/>
      <c r="W69" s="38"/>
      <c r="X69" s="203">
        <f t="shared" si="5"/>
        <v>0</v>
      </c>
      <c r="Y69" s="38"/>
      <c r="Z69" s="38"/>
      <c r="AA69" s="38"/>
      <c r="AB69" s="362">
        <f t="shared" si="6"/>
        <v>0</v>
      </c>
      <c r="AC69" s="162"/>
      <c r="AD69" s="38"/>
      <c r="AE69" s="38"/>
      <c r="AF69" s="170">
        <f t="shared" si="7"/>
        <v>0</v>
      </c>
      <c r="AG69" s="173">
        <f t="shared" si="8"/>
        <v>0</v>
      </c>
      <c r="AH69" s="428">
        <f t="shared" si="9"/>
        <v>-2.7300000000000001E-2</v>
      </c>
    </row>
    <row r="70" spans="1:34" x14ac:dyDescent="0.25">
      <c r="A70" s="67">
        <v>58</v>
      </c>
      <c r="B70" s="16" t="s">
        <v>55</v>
      </c>
      <c r="C70" s="17" t="s">
        <v>12</v>
      </c>
      <c r="D70" s="432">
        <f>'Ср День 3 Нед 1'!AE70</f>
        <v>0</v>
      </c>
      <c r="E70" s="20"/>
      <c r="F70" s="483"/>
      <c r="G70" s="489"/>
      <c r="H70" s="489"/>
      <c r="I70" s="38"/>
      <c r="J70" s="144"/>
      <c r="K70" s="38"/>
      <c r="L70" s="38">
        <f t="shared" si="1"/>
        <v>0</v>
      </c>
      <c r="M70" s="348">
        <f t="shared" si="2"/>
        <v>0</v>
      </c>
      <c r="N70" s="483"/>
      <c r="O70" s="489"/>
      <c r="P70" s="489"/>
      <c r="Q70" s="38"/>
      <c r="R70" s="144"/>
      <c r="S70" s="38"/>
      <c r="T70" s="348">
        <f t="shared" si="3"/>
        <v>0</v>
      </c>
      <c r="U70" s="348">
        <f t="shared" si="4"/>
        <v>0</v>
      </c>
      <c r="V70" s="38"/>
      <c r="W70" s="38"/>
      <c r="X70" s="203">
        <f t="shared" si="5"/>
        <v>0</v>
      </c>
      <c r="Y70" s="38"/>
      <c r="Z70" s="38"/>
      <c r="AA70" s="38"/>
      <c r="AB70" s="362">
        <f t="shared" si="6"/>
        <v>0</v>
      </c>
      <c r="AC70" s="162"/>
      <c r="AD70" s="38"/>
      <c r="AE70" s="38"/>
      <c r="AF70" s="170">
        <f t="shared" si="7"/>
        <v>0</v>
      </c>
      <c r="AG70" s="173">
        <f t="shared" si="8"/>
        <v>0</v>
      </c>
      <c r="AH70" s="428">
        <f t="shared" si="9"/>
        <v>0</v>
      </c>
    </row>
    <row r="71" spans="1:34" x14ac:dyDescent="0.25">
      <c r="A71" s="67">
        <v>59</v>
      </c>
      <c r="B71" s="16" t="s">
        <v>56</v>
      </c>
      <c r="C71" s="17" t="s">
        <v>12</v>
      </c>
      <c r="D71" s="432">
        <f>'Ср День 3 Нед 1'!AE71</f>
        <v>-8.6E-3</v>
      </c>
      <c r="E71" s="20"/>
      <c r="F71" s="483"/>
      <c r="G71" s="489"/>
      <c r="H71" s="489"/>
      <c r="I71" s="38"/>
      <c r="J71" s="144"/>
      <c r="K71" s="38"/>
      <c r="L71" s="38">
        <f t="shared" si="1"/>
        <v>0</v>
      </c>
      <c r="M71" s="348">
        <f t="shared" si="2"/>
        <v>0</v>
      </c>
      <c r="N71" s="483"/>
      <c r="O71" s="489"/>
      <c r="P71" s="489"/>
      <c r="Q71" s="38"/>
      <c r="R71" s="144"/>
      <c r="S71" s="38"/>
      <c r="T71" s="348">
        <f t="shared" si="3"/>
        <v>0</v>
      </c>
      <c r="U71" s="348">
        <f t="shared" si="4"/>
        <v>0</v>
      </c>
      <c r="V71" s="38"/>
      <c r="W71" s="38"/>
      <c r="X71" s="203">
        <f t="shared" si="5"/>
        <v>0</v>
      </c>
      <c r="Y71" s="38"/>
      <c r="Z71" s="38"/>
      <c r="AA71" s="38"/>
      <c r="AB71" s="362">
        <f t="shared" si="6"/>
        <v>0</v>
      </c>
      <c r="AC71" s="162"/>
      <c r="AD71" s="38"/>
      <c r="AE71" s="38"/>
      <c r="AF71" s="170">
        <f t="shared" si="7"/>
        <v>0</v>
      </c>
      <c r="AG71" s="173">
        <f t="shared" si="8"/>
        <v>0</v>
      </c>
      <c r="AH71" s="428">
        <f t="shared" ref="AH71:AH102" si="10">(D71+E71)-AG71</f>
        <v>-8.6E-3</v>
      </c>
    </row>
    <row r="72" spans="1:34" x14ac:dyDescent="0.25">
      <c r="A72" s="67">
        <v>60</v>
      </c>
      <c r="B72" s="47" t="s">
        <v>107</v>
      </c>
      <c r="C72" s="55" t="s">
        <v>12</v>
      </c>
      <c r="D72" s="432">
        <f>'Ср День 3 Нед 1'!AE72</f>
        <v>0</v>
      </c>
      <c r="E72" s="414"/>
      <c r="F72" s="483"/>
      <c r="G72" s="489"/>
      <c r="H72" s="489"/>
      <c r="I72" s="38"/>
      <c r="J72" s="144"/>
      <c r="K72" s="38"/>
      <c r="L72" s="38">
        <f t="shared" ref="L72:L135" si="11">(F72+H72+J72+K72)*$L$5</f>
        <v>0</v>
      </c>
      <c r="M72" s="348">
        <f t="shared" ref="M72:M135" si="12">(F72+G72+I72+K72)*$M$5</f>
        <v>0</v>
      </c>
      <c r="N72" s="483"/>
      <c r="O72" s="489"/>
      <c r="P72" s="489"/>
      <c r="Q72" s="38"/>
      <c r="R72" s="144"/>
      <c r="S72" s="38"/>
      <c r="T72" s="348">
        <f t="shared" ref="T72:T135" si="13">(N72+P72+R72+S72)*$T$5</f>
        <v>0</v>
      </c>
      <c r="U72" s="348">
        <f t="shared" ref="U72:U135" si="14">(N72+O72+Q72+S72)*$U$5</f>
        <v>0</v>
      </c>
      <c r="V72" s="38"/>
      <c r="W72" s="38"/>
      <c r="X72" s="203">
        <f t="shared" ref="X72:X135" si="15">(W72+V72)*$X$5</f>
        <v>0</v>
      </c>
      <c r="Y72" s="38"/>
      <c r="Z72" s="38"/>
      <c r="AA72" s="38"/>
      <c r="AB72" s="362">
        <f t="shared" ref="AB72:AB135" si="16">(AA72+Z72+Y72)*$AB$5</f>
        <v>0</v>
      </c>
      <c r="AC72" s="162"/>
      <c r="AD72" s="38"/>
      <c r="AE72" s="38"/>
      <c r="AF72" s="170">
        <f t="shared" ref="AF72:AF135" si="17">(AC72+AD72+AE72)*$AF$5</f>
        <v>0</v>
      </c>
      <c r="AG72" s="173">
        <f t="shared" ref="AG72:AG135" si="18">L72+M72+T72+U72+X72+AF72</f>
        <v>0</v>
      </c>
      <c r="AH72" s="428">
        <f t="shared" si="10"/>
        <v>0</v>
      </c>
    </row>
    <row r="73" spans="1:34" x14ac:dyDescent="0.25">
      <c r="A73" s="15"/>
      <c r="B73" s="268" t="s">
        <v>178</v>
      </c>
      <c r="C73" s="7"/>
      <c r="D73" s="432">
        <f>'Ср День 3 Нед 1'!AE73</f>
        <v>0</v>
      </c>
      <c r="E73" s="7"/>
      <c r="F73" s="483"/>
      <c r="G73" s="489"/>
      <c r="H73" s="489"/>
      <c r="I73" s="38"/>
      <c r="J73" s="144"/>
      <c r="K73" s="38"/>
      <c r="L73" s="38">
        <f t="shared" si="11"/>
        <v>0</v>
      </c>
      <c r="M73" s="348">
        <f t="shared" si="12"/>
        <v>0</v>
      </c>
      <c r="N73" s="483"/>
      <c r="O73" s="489"/>
      <c r="P73" s="489"/>
      <c r="Q73" s="38"/>
      <c r="R73" s="144"/>
      <c r="S73" s="38"/>
      <c r="T73" s="348">
        <f t="shared" si="13"/>
        <v>0</v>
      </c>
      <c r="U73" s="348">
        <f t="shared" si="14"/>
        <v>0</v>
      </c>
      <c r="V73" s="38"/>
      <c r="W73" s="38"/>
      <c r="X73" s="203">
        <f t="shared" si="15"/>
        <v>0</v>
      </c>
      <c r="Y73" s="38"/>
      <c r="Z73" s="38"/>
      <c r="AA73" s="38"/>
      <c r="AB73" s="362">
        <f t="shared" si="16"/>
        <v>0</v>
      </c>
      <c r="AC73" s="162"/>
      <c r="AD73" s="38"/>
      <c r="AE73" s="38"/>
      <c r="AF73" s="170">
        <f t="shared" si="17"/>
        <v>0</v>
      </c>
      <c r="AG73" s="173">
        <f t="shared" si="18"/>
        <v>0</v>
      </c>
      <c r="AH73" s="428">
        <f t="shared" si="10"/>
        <v>0</v>
      </c>
    </row>
    <row r="74" spans="1:34" x14ac:dyDescent="0.25">
      <c r="A74" s="15">
        <v>61</v>
      </c>
      <c r="B74" s="16" t="s">
        <v>57</v>
      </c>
      <c r="C74" s="17" t="s">
        <v>12</v>
      </c>
      <c r="D74" s="432">
        <f>'Ср День 3 Нед 1'!AE74</f>
        <v>-4.0000000000000001E-3</v>
      </c>
      <c r="E74" s="20"/>
      <c r="F74" s="483"/>
      <c r="G74" s="489"/>
      <c r="H74" s="489"/>
      <c r="I74" s="483"/>
      <c r="J74" s="405">
        <v>5.0000000000000001E-4</v>
      </c>
      <c r="K74" s="38"/>
      <c r="L74" s="38">
        <f t="shared" si="11"/>
        <v>5.0000000000000001E-4</v>
      </c>
      <c r="M74" s="348">
        <f t="shared" si="12"/>
        <v>0</v>
      </c>
      <c r="N74" s="483"/>
      <c r="O74" s="489"/>
      <c r="P74" s="489"/>
      <c r="Q74" s="483"/>
      <c r="R74" s="405">
        <v>5.0000000000000001E-4</v>
      </c>
      <c r="S74" s="38"/>
      <c r="T74" s="348">
        <f t="shared" si="13"/>
        <v>5.0000000000000001E-4</v>
      </c>
      <c r="U74" s="348">
        <f t="shared" si="14"/>
        <v>0</v>
      </c>
      <c r="V74" s="38"/>
      <c r="W74" s="38"/>
      <c r="X74" s="203">
        <f t="shared" si="15"/>
        <v>0</v>
      </c>
      <c r="Y74" s="38"/>
      <c r="Z74" s="38"/>
      <c r="AA74" s="38"/>
      <c r="AB74" s="362">
        <f t="shared" si="16"/>
        <v>0</v>
      </c>
      <c r="AC74" s="162"/>
      <c r="AD74" s="404">
        <v>5.0000000000000001E-4</v>
      </c>
      <c r="AE74" s="38"/>
      <c r="AF74" s="170">
        <f t="shared" si="17"/>
        <v>5.0000000000000001E-4</v>
      </c>
      <c r="AG74" s="173">
        <f t="shared" si="18"/>
        <v>1.5E-3</v>
      </c>
      <c r="AH74" s="428">
        <f t="shared" si="10"/>
        <v>-5.4999999999999997E-3</v>
      </c>
    </row>
    <row r="75" spans="1:34" x14ac:dyDescent="0.25">
      <c r="A75" s="15">
        <v>62</v>
      </c>
      <c r="B75" s="16" t="s">
        <v>58</v>
      </c>
      <c r="C75" s="17" t="s">
        <v>12</v>
      </c>
      <c r="D75" s="432">
        <f>'Ср День 3 Нед 1'!AE75</f>
        <v>0</v>
      </c>
      <c r="E75" s="20"/>
      <c r="F75" s="483"/>
      <c r="G75" s="489"/>
      <c r="H75" s="489"/>
      <c r="I75" s="38"/>
      <c r="J75" s="144"/>
      <c r="K75" s="38"/>
      <c r="L75" s="38">
        <f t="shared" si="11"/>
        <v>0</v>
      </c>
      <c r="M75" s="348">
        <f t="shared" si="12"/>
        <v>0</v>
      </c>
      <c r="N75" s="483"/>
      <c r="O75" s="489"/>
      <c r="P75" s="489"/>
      <c r="Q75" s="38"/>
      <c r="R75" s="144"/>
      <c r="S75" s="38"/>
      <c r="T75" s="348">
        <f t="shared" si="13"/>
        <v>0</v>
      </c>
      <c r="U75" s="348">
        <f t="shared" si="14"/>
        <v>0</v>
      </c>
      <c r="V75" s="38"/>
      <c r="W75" s="38"/>
      <c r="X75" s="203">
        <f t="shared" si="15"/>
        <v>0</v>
      </c>
      <c r="Y75" s="38"/>
      <c r="Z75" s="38"/>
      <c r="AA75" s="38"/>
      <c r="AB75" s="362">
        <f t="shared" si="16"/>
        <v>0</v>
      </c>
      <c r="AC75" s="162"/>
      <c r="AD75" s="38"/>
      <c r="AE75" s="38"/>
      <c r="AF75" s="170">
        <f t="shared" si="17"/>
        <v>0</v>
      </c>
      <c r="AG75" s="173">
        <f t="shared" si="18"/>
        <v>0</v>
      </c>
      <c r="AH75" s="428">
        <f t="shared" si="10"/>
        <v>0</v>
      </c>
    </row>
    <row r="76" spans="1:34" x14ac:dyDescent="0.25">
      <c r="A76" s="15">
        <v>63</v>
      </c>
      <c r="B76" s="16" t="s">
        <v>59</v>
      </c>
      <c r="C76" s="17" t="s">
        <v>12</v>
      </c>
      <c r="D76" s="432">
        <f>'Ср День 3 Нед 1'!AE76</f>
        <v>0</v>
      </c>
      <c r="E76" s="20"/>
      <c r="F76" s="483"/>
      <c r="G76" s="489"/>
      <c r="H76" s="489"/>
      <c r="I76" s="38"/>
      <c r="J76" s="144"/>
      <c r="K76" s="38"/>
      <c r="L76" s="38">
        <f t="shared" si="11"/>
        <v>0</v>
      </c>
      <c r="M76" s="348">
        <f t="shared" si="12"/>
        <v>0</v>
      </c>
      <c r="N76" s="483"/>
      <c r="O76" s="489"/>
      <c r="P76" s="489"/>
      <c r="Q76" s="38"/>
      <c r="R76" s="144"/>
      <c r="S76" s="38"/>
      <c r="T76" s="348">
        <f t="shared" si="13"/>
        <v>0</v>
      </c>
      <c r="U76" s="348">
        <f t="shared" si="14"/>
        <v>0</v>
      </c>
      <c r="V76" s="38"/>
      <c r="W76" s="38"/>
      <c r="X76" s="203">
        <f t="shared" si="15"/>
        <v>0</v>
      </c>
      <c r="Y76" s="38"/>
      <c r="Z76" s="38"/>
      <c r="AA76" s="38"/>
      <c r="AB76" s="362">
        <f t="shared" si="16"/>
        <v>0</v>
      </c>
      <c r="AC76" s="162"/>
      <c r="AD76" s="38"/>
      <c r="AE76" s="38"/>
      <c r="AF76" s="170">
        <f t="shared" si="17"/>
        <v>0</v>
      </c>
      <c r="AG76" s="173">
        <f t="shared" si="18"/>
        <v>0</v>
      </c>
      <c r="AH76" s="428">
        <f t="shared" si="10"/>
        <v>0</v>
      </c>
    </row>
    <row r="77" spans="1:34" x14ac:dyDescent="0.25">
      <c r="A77" s="15">
        <v>64</v>
      </c>
      <c r="B77" s="16" t="s">
        <v>60</v>
      </c>
      <c r="C77" s="17" t="s">
        <v>12</v>
      </c>
      <c r="D77" s="432">
        <f>'Ср День 3 Нед 1'!AE77</f>
        <v>0</v>
      </c>
      <c r="E77" s="20"/>
      <c r="F77" s="483"/>
      <c r="G77" s="489"/>
      <c r="H77" s="489"/>
      <c r="I77" s="404">
        <v>5.0000000000000001E-3</v>
      </c>
      <c r="J77" s="144"/>
      <c r="K77" s="38"/>
      <c r="L77" s="38">
        <f t="shared" si="11"/>
        <v>0</v>
      </c>
      <c r="M77" s="348">
        <f t="shared" si="12"/>
        <v>5.0000000000000001E-3</v>
      </c>
      <c r="N77" s="483"/>
      <c r="O77" s="489"/>
      <c r="P77" s="489"/>
      <c r="Q77" s="404">
        <v>5.0000000000000001E-3</v>
      </c>
      <c r="R77" s="144"/>
      <c r="S77" s="38"/>
      <c r="T77" s="348">
        <f t="shared" si="13"/>
        <v>0</v>
      </c>
      <c r="U77" s="348">
        <f t="shared" si="14"/>
        <v>5.0000000000000001E-3</v>
      </c>
      <c r="V77" s="38"/>
      <c r="W77" s="38"/>
      <c r="X77" s="203">
        <f t="shared" si="15"/>
        <v>0</v>
      </c>
      <c r="Y77" s="38"/>
      <c r="Z77" s="38"/>
      <c r="AA77" s="38"/>
      <c r="AB77" s="362">
        <f t="shared" si="16"/>
        <v>0</v>
      </c>
      <c r="AC77" s="162"/>
      <c r="AD77" s="38"/>
      <c r="AE77" s="38"/>
      <c r="AF77" s="170">
        <f t="shared" si="17"/>
        <v>0</v>
      </c>
      <c r="AG77" s="173">
        <f t="shared" si="18"/>
        <v>0.01</v>
      </c>
      <c r="AH77" s="428">
        <f t="shared" si="10"/>
        <v>-0.01</v>
      </c>
    </row>
    <row r="78" spans="1:34" x14ac:dyDescent="0.25">
      <c r="A78" s="15">
        <v>65</v>
      </c>
      <c r="B78" s="16" t="s">
        <v>175</v>
      </c>
      <c r="C78" s="17" t="s">
        <v>12</v>
      </c>
      <c r="D78" s="432">
        <f>'Ср День 3 Нед 1'!AE78</f>
        <v>0</v>
      </c>
      <c r="E78" s="20"/>
      <c r="F78" s="483"/>
      <c r="G78" s="489"/>
      <c r="H78" s="489"/>
      <c r="I78" s="38"/>
      <c r="J78" s="144"/>
      <c r="K78" s="38"/>
      <c r="L78" s="38">
        <f t="shared" si="11"/>
        <v>0</v>
      </c>
      <c r="M78" s="348">
        <f t="shared" si="12"/>
        <v>0</v>
      </c>
      <c r="N78" s="483"/>
      <c r="O78" s="489"/>
      <c r="P78" s="489"/>
      <c r="Q78" s="38"/>
      <c r="R78" s="144"/>
      <c r="S78" s="38"/>
      <c r="T78" s="348">
        <f t="shared" si="13"/>
        <v>0</v>
      </c>
      <c r="U78" s="348">
        <f t="shared" si="14"/>
        <v>0</v>
      </c>
      <c r="V78" s="38"/>
      <c r="W78" s="38"/>
      <c r="X78" s="203">
        <f t="shared" si="15"/>
        <v>0</v>
      </c>
      <c r="Y78" s="38"/>
      <c r="Z78" s="38"/>
      <c r="AA78" s="38"/>
      <c r="AB78" s="362">
        <f t="shared" si="16"/>
        <v>0</v>
      </c>
      <c r="AC78" s="162"/>
      <c r="AD78" s="38"/>
      <c r="AE78" s="38"/>
      <c r="AF78" s="170">
        <f t="shared" si="17"/>
        <v>0</v>
      </c>
      <c r="AG78" s="173">
        <f t="shared" si="18"/>
        <v>0</v>
      </c>
      <c r="AH78" s="428">
        <f t="shared" si="10"/>
        <v>0</v>
      </c>
    </row>
    <row r="79" spans="1:34" x14ac:dyDescent="0.25">
      <c r="A79" s="15"/>
      <c r="B79" s="268" t="s">
        <v>176</v>
      </c>
      <c r="C79" s="7"/>
      <c r="D79" s="432">
        <f>'Ср День 3 Нед 1'!AE79</f>
        <v>0</v>
      </c>
      <c r="E79" s="7"/>
      <c r="F79" s="483"/>
      <c r="G79" s="489"/>
      <c r="H79" s="489"/>
      <c r="I79" s="38"/>
      <c r="J79" s="144"/>
      <c r="K79" s="38"/>
      <c r="L79" s="38">
        <f t="shared" si="11"/>
        <v>0</v>
      </c>
      <c r="M79" s="348">
        <f t="shared" si="12"/>
        <v>0</v>
      </c>
      <c r="N79" s="483"/>
      <c r="O79" s="489"/>
      <c r="P79" s="489"/>
      <c r="Q79" s="38"/>
      <c r="R79" s="144"/>
      <c r="S79" s="38"/>
      <c r="T79" s="348">
        <f t="shared" si="13"/>
        <v>0</v>
      </c>
      <c r="U79" s="348">
        <f t="shared" si="14"/>
        <v>0</v>
      </c>
      <c r="V79" s="38"/>
      <c r="W79" s="38"/>
      <c r="X79" s="203">
        <f t="shared" si="15"/>
        <v>0</v>
      </c>
      <c r="Y79" s="38"/>
      <c r="Z79" s="38"/>
      <c r="AA79" s="38"/>
      <c r="AB79" s="362">
        <f t="shared" si="16"/>
        <v>0</v>
      </c>
      <c r="AC79" s="162"/>
      <c r="AD79" s="38"/>
      <c r="AE79" s="38"/>
      <c r="AF79" s="170">
        <f t="shared" si="17"/>
        <v>0</v>
      </c>
      <c r="AG79" s="173">
        <f t="shared" si="18"/>
        <v>0</v>
      </c>
      <c r="AH79" s="428">
        <f t="shared" si="10"/>
        <v>0</v>
      </c>
    </row>
    <row r="80" spans="1:34" x14ac:dyDescent="0.25">
      <c r="A80" s="15">
        <v>66</v>
      </c>
      <c r="B80" s="19" t="s">
        <v>66</v>
      </c>
      <c r="C80" s="20" t="s">
        <v>12</v>
      </c>
      <c r="D80" s="432">
        <f>'Ср День 3 Нед 1'!AE80</f>
        <v>-2.0400000000000001E-2</v>
      </c>
      <c r="E80" s="20"/>
      <c r="F80" s="483"/>
      <c r="G80" s="489"/>
      <c r="H80" s="489"/>
      <c r="I80" s="38"/>
      <c r="J80" s="144"/>
      <c r="K80" s="38"/>
      <c r="L80" s="38">
        <f t="shared" si="11"/>
        <v>0</v>
      </c>
      <c r="M80" s="348">
        <f t="shared" si="12"/>
        <v>0</v>
      </c>
      <c r="N80" s="483"/>
      <c r="O80" s="489"/>
      <c r="P80" s="489"/>
      <c r="Q80" s="38"/>
      <c r="R80" s="144"/>
      <c r="S80" s="38"/>
      <c r="T80" s="348">
        <f t="shared" si="13"/>
        <v>0</v>
      </c>
      <c r="U80" s="348">
        <f t="shared" si="14"/>
        <v>0</v>
      </c>
      <c r="V80" s="38"/>
      <c r="W80" s="38"/>
      <c r="X80" s="203">
        <f t="shared" si="15"/>
        <v>0</v>
      </c>
      <c r="Y80" s="38"/>
      <c r="Z80" s="38"/>
      <c r="AA80" s="38"/>
      <c r="AB80" s="362">
        <f t="shared" si="16"/>
        <v>0</v>
      </c>
      <c r="AC80" s="162"/>
      <c r="AD80" s="38"/>
      <c r="AE80" s="38"/>
      <c r="AF80" s="170">
        <f t="shared" si="17"/>
        <v>0</v>
      </c>
      <c r="AG80" s="173">
        <f t="shared" si="18"/>
        <v>0</v>
      </c>
      <c r="AH80" s="428">
        <f t="shared" si="10"/>
        <v>-2.0400000000000001E-2</v>
      </c>
    </row>
    <row r="81" spans="1:34" x14ac:dyDescent="0.25">
      <c r="A81" s="15">
        <v>67</v>
      </c>
      <c r="B81" s="19" t="s">
        <v>67</v>
      </c>
      <c r="C81" s="20" t="s">
        <v>12</v>
      </c>
      <c r="D81" s="432">
        <f>'Ср День 3 Нед 1'!AE81</f>
        <v>-1.0200000000000001E-2</v>
      </c>
      <c r="E81" s="20"/>
      <c r="F81" s="483"/>
      <c r="G81" s="489"/>
      <c r="H81" s="489"/>
      <c r="I81" s="38"/>
      <c r="J81" s="144"/>
      <c r="K81" s="38"/>
      <c r="L81" s="38">
        <f t="shared" si="11"/>
        <v>0</v>
      </c>
      <c r="M81" s="348">
        <f t="shared" si="12"/>
        <v>0</v>
      </c>
      <c r="N81" s="483"/>
      <c r="O81" s="489"/>
      <c r="P81" s="489"/>
      <c r="Q81" s="38"/>
      <c r="R81" s="144"/>
      <c r="S81" s="38"/>
      <c r="T81" s="348">
        <f t="shared" si="13"/>
        <v>0</v>
      </c>
      <c r="U81" s="348">
        <f t="shared" si="14"/>
        <v>0</v>
      </c>
      <c r="V81" s="38"/>
      <c r="W81" s="38"/>
      <c r="X81" s="203">
        <f t="shared" si="15"/>
        <v>0</v>
      </c>
      <c r="Y81" s="38"/>
      <c r="Z81" s="38"/>
      <c r="AA81" s="38"/>
      <c r="AB81" s="362">
        <f t="shared" si="16"/>
        <v>0</v>
      </c>
      <c r="AC81" s="162"/>
      <c r="AD81" s="38"/>
      <c r="AE81" s="38"/>
      <c r="AF81" s="170">
        <f t="shared" si="17"/>
        <v>0</v>
      </c>
      <c r="AG81" s="173">
        <f t="shared" si="18"/>
        <v>0</v>
      </c>
      <c r="AH81" s="428">
        <f t="shared" si="10"/>
        <v>-1.0200000000000001E-2</v>
      </c>
    </row>
    <row r="82" spans="1:34" x14ac:dyDescent="0.25">
      <c r="A82" s="15">
        <v>68</v>
      </c>
      <c r="B82" s="19" t="s">
        <v>68</v>
      </c>
      <c r="C82" s="20" t="s">
        <v>12</v>
      </c>
      <c r="D82" s="432">
        <f>'Ср День 3 Нед 1'!AE82</f>
        <v>0</v>
      </c>
      <c r="E82" s="20"/>
      <c r="F82" s="483"/>
      <c r="G82" s="489"/>
      <c r="H82" s="489"/>
      <c r="I82" s="38"/>
      <c r="J82" s="144"/>
      <c r="K82" s="38"/>
      <c r="L82" s="38">
        <f t="shared" si="11"/>
        <v>0</v>
      </c>
      <c r="M82" s="348">
        <f t="shared" si="12"/>
        <v>0</v>
      </c>
      <c r="N82" s="483"/>
      <c r="O82" s="489"/>
      <c r="P82" s="489"/>
      <c r="Q82" s="38"/>
      <c r="R82" s="144"/>
      <c r="S82" s="38"/>
      <c r="T82" s="348">
        <f t="shared" si="13"/>
        <v>0</v>
      </c>
      <c r="U82" s="348">
        <f t="shared" si="14"/>
        <v>0</v>
      </c>
      <c r="V82" s="38"/>
      <c r="W82" s="38"/>
      <c r="X82" s="203">
        <f t="shared" si="15"/>
        <v>0</v>
      </c>
      <c r="Y82" s="38"/>
      <c r="Z82" s="38"/>
      <c r="AA82" s="38"/>
      <c r="AB82" s="362">
        <f t="shared" si="16"/>
        <v>0</v>
      </c>
      <c r="AC82" s="162"/>
      <c r="AD82" s="38"/>
      <c r="AE82" s="38"/>
      <c r="AF82" s="170">
        <f t="shared" si="17"/>
        <v>0</v>
      </c>
      <c r="AG82" s="173">
        <f t="shared" si="18"/>
        <v>0</v>
      </c>
      <c r="AH82" s="428">
        <f t="shared" si="10"/>
        <v>0</v>
      </c>
    </row>
    <row r="83" spans="1:34" x14ac:dyDescent="0.25">
      <c r="A83" s="15">
        <v>69</v>
      </c>
      <c r="B83" s="16" t="s">
        <v>69</v>
      </c>
      <c r="C83" s="17" t="s">
        <v>12</v>
      </c>
      <c r="D83" s="432">
        <f>'Ср День 3 Нед 1'!AE83</f>
        <v>-2.0400000000000001E-2</v>
      </c>
      <c r="E83" s="20"/>
      <c r="F83" s="483"/>
      <c r="G83" s="489"/>
      <c r="H83" s="489"/>
      <c r="I83" s="38"/>
      <c r="J83" s="144"/>
      <c r="K83" s="38"/>
      <c r="L83" s="38">
        <f t="shared" si="11"/>
        <v>0</v>
      </c>
      <c r="M83" s="348">
        <f t="shared" si="12"/>
        <v>0</v>
      </c>
      <c r="N83" s="483"/>
      <c r="O83" s="489"/>
      <c r="P83" s="489"/>
      <c r="Q83" s="38"/>
      <c r="R83" s="144"/>
      <c r="S83" s="38"/>
      <c r="T83" s="348">
        <f t="shared" si="13"/>
        <v>0</v>
      </c>
      <c r="U83" s="348">
        <f t="shared" si="14"/>
        <v>0</v>
      </c>
      <c r="V83" s="38"/>
      <c r="W83" s="38"/>
      <c r="X83" s="203">
        <f t="shared" si="15"/>
        <v>0</v>
      </c>
      <c r="Y83" s="38"/>
      <c r="Z83" s="38"/>
      <c r="AA83" s="38"/>
      <c r="AB83" s="362">
        <f t="shared" si="16"/>
        <v>0</v>
      </c>
      <c r="AC83" s="162"/>
      <c r="AD83" s="38"/>
      <c r="AE83" s="38"/>
      <c r="AF83" s="170">
        <f t="shared" si="17"/>
        <v>0</v>
      </c>
      <c r="AG83" s="173">
        <f t="shared" si="18"/>
        <v>0</v>
      </c>
      <c r="AH83" s="428">
        <f t="shared" si="10"/>
        <v>-2.0400000000000001E-2</v>
      </c>
    </row>
    <row r="84" spans="1:34" x14ac:dyDescent="0.25">
      <c r="A84" s="15">
        <v>70</v>
      </c>
      <c r="B84" s="16" t="s">
        <v>70</v>
      </c>
      <c r="C84" s="17" t="s">
        <v>12</v>
      </c>
      <c r="D84" s="432">
        <f>'Ср День 3 Нед 1'!AE84</f>
        <v>-1.5299999999999999E-2</v>
      </c>
      <c r="E84" s="20"/>
      <c r="F84" s="483"/>
      <c r="G84" s="489"/>
      <c r="H84" s="489"/>
      <c r="I84" s="38"/>
      <c r="J84" s="405">
        <v>5.0000000000000001E-3</v>
      </c>
      <c r="K84" s="38"/>
      <c r="L84" s="38">
        <f t="shared" si="11"/>
        <v>5.0000000000000001E-3</v>
      </c>
      <c r="M84" s="348">
        <f t="shared" si="12"/>
        <v>0</v>
      </c>
      <c r="N84" s="483"/>
      <c r="O84" s="489"/>
      <c r="P84" s="489"/>
      <c r="Q84" s="38"/>
      <c r="R84" s="405">
        <v>5.0000000000000001E-3</v>
      </c>
      <c r="S84" s="38"/>
      <c r="T84" s="348">
        <f t="shared" si="13"/>
        <v>5.0000000000000001E-3</v>
      </c>
      <c r="U84" s="348">
        <f t="shared" si="14"/>
        <v>0</v>
      </c>
      <c r="V84" s="38"/>
      <c r="W84" s="38"/>
      <c r="X84" s="203">
        <f t="shared" si="15"/>
        <v>0</v>
      </c>
      <c r="Y84" s="38"/>
      <c r="Z84" s="169">
        <v>1.5299999999999999E-2</v>
      </c>
      <c r="AA84" s="38"/>
      <c r="AB84" s="362">
        <f t="shared" si="16"/>
        <v>0</v>
      </c>
      <c r="AC84" s="162"/>
      <c r="AD84" s="38"/>
      <c r="AE84" s="38"/>
      <c r="AF84" s="170">
        <f t="shared" si="17"/>
        <v>0</v>
      </c>
      <c r="AG84" s="173">
        <f t="shared" si="18"/>
        <v>0.01</v>
      </c>
      <c r="AH84" s="428">
        <f t="shared" si="10"/>
        <v>-2.53E-2</v>
      </c>
    </row>
    <row r="85" spans="1:34" x14ac:dyDescent="0.25">
      <c r="A85" s="15">
        <v>71</v>
      </c>
      <c r="B85" s="22" t="s">
        <v>101</v>
      </c>
      <c r="C85" s="17" t="s">
        <v>12</v>
      </c>
      <c r="D85" s="432">
        <f>'Ср День 3 Нед 1'!AE85</f>
        <v>0</v>
      </c>
      <c r="E85" s="20"/>
      <c r="F85" s="483"/>
      <c r="G85" s="489"/>
      <c r="H85" s="489"/>
      <c r="I85" s="38"/>
      <c r="J85" s="144"/>
      <c r="K85" s="38"/>
      <c r="L85" s="38">
        <f t="shared" si="11"/>
        <v>0</v>
      </c>
      <c r="M85" s="348">
        <f t="shared" si="12"/>
        <v>0</v>
      </c>
      <c r="N85" s="483"/>
      <c r="O85" s="489"/>
      <c r="P85" s="489"/>
      <c r="Q85" s="38"/>
      <c r="R85" s="144"/>
      <c r="S85" s="38"/>
      <c r="T85" s="348">
        <f t="shared" si="13"/>
        <v>0</v>
      </c>
      <c r="U85" s="348">
        <f t="shared" si="14"/>
        <v>0</v>
      </c>
      <c r="V85" s="38"/>
      <c r="W85" s="38"/>
      <c r="X85" s="203">
        <f t="shared" si="15"/>
        <v>0</v>
      </c>
      <c r="Y85" s="38"/>
      <c r="Z85" s="38"/>
      <c r="AA85" s="38"/>
      <c r="AB85" s="362">
        <f t="shared" si="16"/>
        <v>0</v>
      </c>
      <c r="AC85" s="162"/>
      <c r="AD85" s="38"/>
      <c r="AE85" s="38"/>
      <c r="AF85" s="170">
        <f t="shared" si="17"/>
        <v>0</v>
      </c>
      <c r="AG85" s="173">
        <f t="shared" si="18"/>
        <v>0</v>
      </c>
      <c r="AH85" s="428">
        <f t="shared" si="10"/>
        <v>0</v>
      </c>
    </row>
    <row r="86" spans="1:34" x14ac:dyDescent="0.25">
      <c r="A86" s="15">
        <v>72</v>
      </c>
      <c r="B86" s="22" t="s">
        <v>109</v>
      </c>
      <c r="C86" s="17" t="s">
        <v>12</v>
      </c>
      <c r="D86" s="432">
        <f>'Ср День 3 Нед 1'!AE86</f>
        <v>0</v>
      </c>
      <c r="E86" s="20"/>
      <c r="F86" s="483"/>
      <c r="G86" s="489"/>
      <c r="H86" s="489"/>
      <c r="I86" s="38"/>
      <c r="J86" s="144"/>
      <c r="K86" s="38"/>
      <c r="L86" s="38">
        <f t="shared" si="11"/>
        <v>0</v>
      </c>
      <c r="M86" s="348">
        <f t="shared" si="12"/>
        <v>0</v>
      </c>
      <c r="N86" s="483"/>
      <c r="O86" s="489"/>
      <c r="P86" s="489"/>
      <c r="Q86" s="38"/>
      <c r="R86" s="144"/>
      <c r="S86" s="38"/>
      <c r="T86" s="348">
        <f t="shared" si="13"/>
        <v>0</v>
      </c>
      <c r="U86" s="348">
        <f t="shared" si="14"/>
        <v>0</v>
      </c>
      <c r="V86" s="38"/>
      <c r="W86" s="38"/>
      <c r="X86" s="203">
        <f t="shared" si="15"/>
        <v>0</v>
      </c>
      <c r="Y86" s="38"/>
      <c r="Z86" s="38"/>
      <c r="AA86" s="38"/>
      <c r="AB86" s="362">
        <f t="shared" si="16"/>
        <v>0</v>
      </c>
      <c r="AC86" s="162"/>
      <c r="AD86" s="38"/>
      <c r="AE86" s="38"/>
      <c r="AF86" s="170">
        <f t="shared" si="17"/>
        <v>0</v>
      </c>
      <c r="AG86" s="173">
        <f t="shared" si="18"/>
        <v>0</v>
      </c>
      <c r="AH86" s="428">
        <f t="shared" si="10"/>
        <v>0</v>
      </c>
    </row>
    <row r="87" spans="1:34" x14ac:dyDescent="0.25">
      <c r="A87" s="15">
        <v>73</v>
      </c>
      <c r="B87" s="22" t="s">
        <v>110</v>
      </c>
      <c r="C87" s="17" t="s">
        <v>12</v>
      </c>
      <c r="D87" s="432">
        <f>'Ср День 3 Нед 1'!AE87</f>
        <v>0</v>
      </c>
      <c r="E87" s="20"/>
      <c r="F87" s="483"/>
      <c r="G87" s="489"/>
      <c r="H87" s="489"/>
      <c r="I87" s="38"/>
      <c r="J87" s="144"/>
      <c r="K87" s="38"/>
      <c r="L87" s="38">
        <f t="shared" si="11"/>
        <v>0</v>
      </c>
      <c r="M87" s="348">
        <f t="shared" si="12"/>
        <v>0</v>
      </c>
      <c r="N87" s="483"/>
      <c r="O87" s="489"/>
      <c r="P87" s="489"/>
      <c r="Q87" s="38"/>
      <c r="R87" s="144"/>
      <c r="S87" s="38"/>
      <c r="T87" s="348">
        <f t="shared" si="13"/>
        <v>0</v>
      </c>
      <c r="U87" s="348">
        <f t="shared" si="14"/>
        <v>0</v>
      </c>
      <c r="V87" s="38"/>
      <c r="W87" s="38"/>
      <c r="X87" s="203">
        <f t="shared" si="15"/>
        <v>0</v>
      </c>
      <c r="Y87" s="38"/>
      <c r="Z87" s="38"/>
      <c r="AA87" s="38"/>
      <c r="AB87" s="362">
        <f t="shared" si="16"/>
        <v>0</v>
      </c>
      <c r="AC87" s="162"/>
      <c r="AD87" s="38"/>
      <c r="AE87" s="38"/>
      <c r="AF87" s="170">
        <f t="shared" si="17"/>
        <v>0</v>
      </c>
      <c r="AG87" s="173">
        <f t="shared" si="18"/>
        <v>0</v>
      </c>
      <c r="AH87" s="428">
        <f t="shared" si="10"/>
        <v>0</v>
      </c>
    </row>
    <row r="88" spans="1:34" x14ac:dyDescent="0.25">
      <c r="A88" s="15">
        <v>74</v>
      </c>
      <c r="B88" s="22" t="s">
        <v>179</v>
      </c>
      <c r="C88" s="23" t="s">
        <v>12</v>
      </c>
      <c r="D88" s="432">
        <f>'Ср День 3 Нед 1'!AE88</f>
        <v>0</v>
      </c>
      <c r="E88" s="31"/>
      <c r="F88" s="483"/>
      <c r="G88" s="489"/>
      <c r="H88" s="489"/>
      <c r="I88" s="38"/>
      <c r="J88" s="144"/>
      <c r="K88" s="38"/>
      <c r="L88" s="38">
        <f t="shared" si="11"/>
        <v>0</v>
      </c>
      <c r="M88" s="348">
        <f t="shared" si="12"/>
        <v>0</v>
      </c>
      <c r="N88" s="483"/>
      <c r="O88" s="489"/>
      <c r="P88" s="489"/>
      <c r="Q88" s="38"/>
      <c r="R88" s="144"/>
      <c r="S88" s="38"/>
      <c r="T88" s="348">
        <f t="shared" si="13"/>
        <v>0</v>
      </c>
      <c r="U88" s="348">
        <f t="shared" si="14"/>
        <v>0</v>
      </c>
      <c r="V88" s="38"/>
      <c r="W88" s="38"/>
      <c r="X88" s="203">
        <f t="shared" si="15"/>
        <v>0</v>
      </c>
      <c r="Y88" s="38"/>
      <c r="Z88" s="38"/>
      <c r="AA88" s="38"/>
      <c r="AB88" s="362">
        <f t="shared" si="16"/>
        <v>0</v>
      </c>
      <c r="AC88" s="162"/>
      <c r="AD88" s="38"/>
      <c r="AE88" s="38"/>
      <c r="AF88" s="170">
        <f t="shared" si="17"/>
        <v>0</v>
      </c>
      <c r="AG88" s="173">
        <f t="shared" si="18"/>
        <v>0</v>
      </c>
      <c r="AH88" s="428">
        <f t="shared" si="10"/>
        <v>0</v>
      </c>
    </row>
    <row r="89" spans="1:34" x14ac:dyDescent="0.25">
      <c r="A89" s="15">
        <v>75</v>
      </c>
      <c r="B89" s="22" t="s">
        <v>180</v>
      </c>
      <c r="C89" s="23" t="s">
        <v>12</v>
      </c>
      <c r="D89" s="432">
        <f>'Ср День 3 Нед 1'!AE89</f>
        <v>0</v>
      </c>
      <c r="E89" s="31"/>
      <c r="F89" s="483"/>
      <c r="G89" s="489"/>
      <c r="H89" s="489"/>
      <c r="I89" s="38"/>
      <c r="J89" s="144"/>
      <c r="K89" s="38"/>
      <c r="L89" s="38">
        <f t="shared" si="11"/>
        <v>0</v>
      </c>
      <c r="M89" s="348">
        <f t="shared" si="12"/>
        <v>0</v>
      </c>
      <c r="N89" s="483"/>
      <c r="O89" s="489"/>
      <c r="P89" s="489"/>
      <c r="Q89" s="38"/>
      <c r="R89" s="144"/>
      <c r="S89" s="38"/>
      <c r="T89" s="348">
        <f t="shared" si="13"/>
        <v>0</v>
      </c>
      <c r="U89" s="348">
        <f t="shared" si="14"/>
        <v>0</v>
      </c>
      <c r="V89" s="38"/>
      <c r="W89" s="38"/>
      <c r="X89" s="203">
        <f t="shared" si="15"/>
        <v>0</v>
      </c>
      <c r="Y89" s="38"/>
      <c r="Z89" s="38"/>
      <c r="AA89" s="38"/>
      <c r="AB89" s="362">
        <f t="shared" si="16"/>
        <v>0</v>
      </c>
      <c r="AC89" s="162"/>
      <c r="AD89" s="38"/>
      <c r="AE89" s="38"/>
      <c r="AF89" s="170">
        <f t="shared" si="17"/>
        <v>0</v>
      </c>
      <c r="AG89" s="173">
        <f t="shared" si="18"/>
        <v>0</v>
      </c>
      <c r="AH89" s="428">
        <f t="shared" si="10"/>
        <v>0</v>
      </c>
    </row>
    <row r="90" spans="1:34" x14ac:dyDescent="0.25">
      <c r="A90" s="15"/>
      <c r="B90" s="269" t="s">
        <v>186</v>
      </c>
      <c r="C90" s="20"/>
      <c r="D90" s="432">
        <f>'Ср День 3 Нед 1'!AE90</f>
        <v>0</v>
      </c>
      <c r="E90" s="20"/>
      <c r="F90" s="484"/>
      <c r="G90" s="497"/>
      <c r="H90" s="497"/>
      <c r="I90" s="35"/>
      <c r="J90" s="18"/>
      <c r="K90" s="35"/>
      <c r="L90" s="38">
        <f t="shared" si="11"/>
        <v>0</v>
      </c>
      <c r="M90" s="348">
        <f t="shared" si="12"/>
        <v>0</v>
      </c>
      <c r="N90" s="484"/>
      <c r="O90" s="497"/>
      <c r="P90" s="497"/>
      <c r="Q90" s="35"/>
      <c r="R90" s="18"/>
      <c r="S90" s="35"/>
      <c r="T90" s="348">
        <f t="shared" si="13"/>
        <v>0</v>
      </c>
      <c r="U90" s="348">
        <f t="shared" si="14"/>
        <v>0</v>
      </c>
      <c r="V90" s="38"/>
      <c r="W90" s="35"/>
      <c r="X90" s="203">
        <f t="shared" si="15"/>
        <v>0</v>
      </c>
      <c r="Y90" s="38"/>
      <c r="Z90" s="38"/>
      <c r="AA90" s="38"/>
      <c r="AB90" s="362">
        <f t="shared" si="16"/>
        <v>0</v>
      </c>
      <c r="AC90" s="162"/>
      <c r="AD90" s="38"/>
      <c r="AE90" s="35"/>
      <c r="AF90" s="170">
        <f t="shared" si="17"/>
        <v>0</v>
      </c>
      <c r="AG90" s="173">
        <f t="shared" si="18"/>
        <v>0</v>
      </c>
      <c r="AH90" s="428">
        <f t="shared" si="10"/>
        <v>0</v>
      </c>
    </row>
    <row r="91" spans="1:34" x14ac:dyDescent="0.25">
      <c r="A91" s="15">
        <v>76</v>
      </c>
      <c r="B91" s="51" t="s">
        <v>188</v>
      </c>
      <c r="C91" s="20" t="s">
        <v>45</v>
      </c>
      <c r="D91" s="432">
        <f>'Ср День 3 Нед 1'!AE91</f>
        <v>0</v>
      </c>
      <c r="E91" s="20"/>
      <c r="F91" s="484"/>
      <c r="G91" s="497"/>
      <c r="H91" s="497"/>
      <c r="I91" s="35"/>
      <c r="J91" s="18"/>
      <c r="K91" s="35"/>
      <c r="L91" s="38">
        <f t="shared" si="11"/>
        <v>0</v>
      </c>
      <c r="M91" s="348">
        <f t="shared" si="12"/>
        <v>0</v>
      </c>
      <c r="N91" s="484"/>
      <c r="O91" s="497"/>
      <c r="P91" s="497"/>
      <c r="Q91" s="35"/>
      <c r="R91" s="18"/>
      <c r="S91" s="35"/>
      <c r="T91" s="348">
        <f t="shared" si="13"/>
        <v>0</v>
      </c>
      <c r="U91" s="348">
        <f t="shared" si="14"/>
        <v>0</v>
      </c>
      <c r="V91" s="38"/>
      <c r="W91" s="35"/>
      <c r="X91" s="203">
        <f t="shared" si="15"/>
        <v>0</v>
      </c>
      <c r="Y91" s="38"/>
      <c r="Z91" s="38"/>
      <c r="AA91" s="38"/>
      <c r="AB91" s="362">
        <f t="shared" si="16"/>
        <v>0</v>
      </c>
      <c r="AC91" s="162"/>
      <c r="AD91" s="38"/>
      <c r="AE91" s="35"/>
      <c r="AF91" s="170">
        <f t="shared" si="17"/>
        <v>0</v>
      </c>
      <c r="AG91" s="173">
        <f t="shared" si="18"/>
        <v>0</v>
      </c>
      <c r="AH91" s="428">
        <f t="shared" si="10"/>
        <v>0</v>
      </c>
    </row>
    <row r="92" spans="1:34" x14ac:dyDescent="0.25">
      <c r="A92" s="15">
        <v>77</v>
      </c>
      <c r="B92" s="19" t="s">
        <v>2</v>
      </c>
      <c r="C92" s="20" t="s">
        <v>45</v>
      </c>
      <c r="D92" s="432">
        <f>'Ср День 3 Нед 1'!AE92</f>
        <v>0</v>
      </c>
      <c r="E92" s="20"/>
      <c r="F92" s="484"/>
      <c r="G92" s="497"/>
      <c r="H92" s="497"/>
      <c r="I92" s="35"/>
      <c r="J92" s="18"/>
      <c r="K92" s="35"/>
      <c r="L92" s="38">
        <f t="shared" si="11"/>
        <v>0</v>
      </c>
      <c r="M92" s="348">
        <f t="shared" si="12"/>
        <v>0</v>
      </c>
      <c r="N92" s="484"/>
      <c r="O92" s="497"/>
      <c r="P92" s="497"/>
      <c r="Q92" s="35"/>
      <c r="R92" s="18"/>
      <c r="S92" s="35"/>
      <c r="T92" s="348">
        <f t="shared" si="13"/>
        <v>0</v>
      </c>
      <c r="U92" s="348">
        <f t="shared" si="14"/>
        <v>0</v>
      </c>
      <c r="V92" s="38"/>
      <c r="W92" s="35"/>
      <c r="X92" s="203">
        <f t="shared" si="15"/>
        <v>0</v>
      </c>
      <c r="Y92" s="38"/>
      <c r="Z92" s="38"/>
      <c r="AA92" s="38"/>
      <c r="AB92" s="362">
        <f t="shared" si="16"/>
        <v>0</v>
      </c>
      <c r="AC92" s="162"/>
      <c r="AD92" s="38"/>
      <c r="AE92" s="35"/>
      <c r="AF92" s="170">
        <f t="shared" si="17"/>
        <v>0</v>
      </c>
      <c r="AG92" s="173">
        <f t="shared" si="18"/>
        <v>0</v>
      </c>
      <c r="AH92" s="428">
        <f t="shared" si="10"/>
        <v>0</v>
      </c>
    </row>
    <row r="93" spans="1:34" x14ac:dyDescent="0.25">
      <c r="A93" s="26"/>
      <c r="B93" s="269" t="s">
        <v>181</v>
      </c>
      <c r="C93" s="17"/>
      <c r="D93" s="432">
        <f>'Ср День 3 Нед 1'!AE93</f>
        <v>0</v>
      </c>
      <c r="E93" s="20"/>
      <c r="F93" s="484"/>
      <c r="G93" s="497"/>
      <c r="H93" s="497"/>
      <c r="I93" s="35"/>
      <c r="J93" s="18"/>
      <c r="K93" s="35"/>
      <c r="L93" s="38">
        <f t="shared" si="11"/>
        <v>0</v>
      </c>
      <c r="M93" s="348">
        <f t="shared" si="12"/>
        <v>0</v>
      </c>
      <c r="N93" s="484"/>
      <c r="O93" s="497"/>
      <c r="P93" s="497"/>
      <c r="Q93" s="35"/>
      <c r="R93" s="18"/>
      <c r="S93" s="35"/>
      <c r="T93" s="348">
        <f t="shared" si="13"/>
        <v>0</v>
      </c>
      <c r="U93" s="348">
        <f t="shared" si="14"/>
        <v>0</v>
      </c>
      <c r="V93" s="38"/>
      <c r="W93" s="35"/>
      <c r="X93" s="203">
        <f t="shared" si="15"/>
        <v>0</v>
      </c>
      <c r="Y93" s="38"/>
      <c r="Z93" s="38"/>
      <c r="AA93" s="38"/>
      <c r="AB93" s="362">
        <f t="shared" si="16"/>
        <v>0</v>
      </c>
      <c r="AC93" s="162"/>
      <c r="AD93" s="38"/>
      <c r="AE93" s="38"/>
      <c r="AF93" s="170">
        <f t="shared" si="17"/>
        <v>0</v>
      </c>
      <c r="AG93" s="173">
        <f t="shared" si="18"/>
        <v>0</v>
      </c>
      <c r="AH93" s="428">
        <f t="shared" si="10"/>
        <v>0</v>
      </c>
    </row>
    <row r="94" spans="1:34" x14ac:dyDescent="0.25">
      <c r="A94" s="27">
        <v>78</v>
      </c>
      <c r="B94" s="19" t="s">
        <v>0</v>
      </c>
      <c r="C94" s="17" t="s">
        <v>82</v>
      </c>
      <c r="D94" s="432">
        <f>'Ср День 3 Нед 1'!AE94</f>
        <v>0</v>
      </c>
      <c r="E94" s="20"/>
      <c r="F94" s="484"/>
      <c r="G94" s="497"/>
      <c r="H94" s="497"/>
      <c r="I94" s="35"/>
      <c r="J94" s="18"/>
      <c r="K94" s="35"/>
      <c r="L94" s="38">
        <f t="shared" si="11"/>
        <v>0</v>
      </c>
      <c r="M94" s="348">
        <f t="shared" si="12"/>
        <v>0</v>
      </c>
      <c r="N94" s="484"/>
      <c r="O94" s="497"/>
      <c r="P94" s="497"/>
      <c r="Q94" s="35"/>
      <c r="R94" s="18"/>
      <c r="S94" s="35"/>
      <c r="T94" s="348">
        <f t="shared" si="13"/>
        <v>0</v>
      </c>
      <c r="U94" s="348">
        <f t="shared" si="14"/>
        <v>0</v>
      </c>
      <c r="V94" s="38"/>
      <c r="W94" s="35"/>
      <c r="X94" s="203">
        <f t="shared" si="15"/>
        <v>0</v>
      </c>
      <c r="Y94" s="38"/>
      <c r="Z94" s="38"/>
      <c r="AA94" s="38"/>
      <c r="AB94" s="362">
        <f t="shared" si="16"/>
        <v>0</v>
      </c>
      <c r="AC94" s="162"/>
      <c r="AD94" s="38"/>
      <c r="AE94" s="38"/>
      <c r="AF94" s="170">
        <f t="shared" si="17"/>
        <v>0</v>
      </c>
      <c r="AG94" s="173">
        <f t="shared" si="18"/>
        <v>0</v>
      </c>
      <c r="AH94" s="428">
        <f t="shared" si="10"/>
        <v>0</v>
      </c>
    </row>
    <row r="95" spans="1:34" x14ac:dyDescent="0.25">
      <c r="A95" s="15">
        <v>79</v>
      </c>
      <c r="B95" s="19" t="s">
        <v>159</v>
      </c>
      <c r="C95" s="17" t="s">
        <v>12</v>
      </c>
      <c r="D95" s="432">
        <f>'Ср День 3 Нед 1'!AE95</f>
        <v>-3.5000000000000003E-2</v>
      </c>
      <c r="E95" s="20"/>
      <c r="F95" s="484"/>
      <c r="G95" s="497"/>
      <c r="H95" s="497"/>
      <c r="I95" s="35"/>
      <c r="J95" s="18"/>
      <c r="K95" s="35"/>
      <c r="L95" s="38">
        <f t="shared" si="11"/>
        <v>0</v>
      </c>
      <c r="M95" s="348">
        <f t="shared" si="12"/>
        <v>0</v>
      </c>
      <c r="N95" s="484"/>
      <c r="O95" s="497"/>
      <c r="P95" s="497"/>
      <c r="Q95" s="35"/>
      <c r="R95" s="18"/>
      <c r="S95" s="35"/>
      <c r="T95" s="348">
        <f t="shared" si="13"/>
        <v>0</v>
      </c>
      <c r="U95" s="348">
        <f t="shared" si="14"/>
        <v>0</v>
      </c>
      <c r="V95" s="38"/>
      <c r="W95" s="35"/>
      <c r="X95" s="203">
        <f t="shared" si="15"/>
        <v>0</v>
      </c>
      <c r="Y95" s="38"/>
      <c r="Z95" s="38"/>
      <c r="AA95" s="38"/>
      <c r="AB95" s="362">
        <f t="shared" si="16"/>
        <v>0</v>
      </c>
      <c r="AC95" s="162"/>
      <c r="AD95" s="38"/>
      <c r="AE95" s="35"/>
      <c r="AF95" s="170">
        <f t="shared" si="17"/>
        <v>0</v>
      </c>
      <c r="AG95" s="173">
        <f t="shared" si="18"/>
        <v>0</v>
      </c>
      <c r="AH95" s="428">
        <f t="shared" si="10"/>
        <v>-3.5000000000000003E-2</v>
      </c>
    </row>
    <row r="96" spans="1:34" x14ac:dyDescent="0.25">
      <c r="A96" s="27">
        <v>80</v>
      </c>
      <c r="B96" s="16" t="s">
        <v>81</v>
      </c>
      <c r="C96" s="17" t="s">
        <v>12</v>
      </c>
      <c r="D96" s="432">
        <f>'Ср День 3 Нед 1'!AE96</f>
        <v>-0.2</v>
      </c>
      <c r="E96" s="20"/>
      <c r="F96" s="484"/>
      <c r="G96" s="497"/>
      <c r="H96" s="497"/>
      <c r="I96" s="35"/>
      <c r="J96" s="18"/>
      <c r="K96" s="35"/>
      <c r="L96" s="38">
        <f t="shared" si="11"/>
        <v>0</v>
      </c>
      <c r="M96" s="348">
        <f t="shared" si="12"/>
        <v>0</v>
      </c>
      <c r="N96" s="484"/>
      <c r="O96" s="497"/>
      <c r="P96" s="497"/>
      <c r="Q96" s="35"/>
      <c r="R96" s="18"/>
      <c r="S96" s="35"/>
      <c r="T96" s="348">
        <f t="shared" si="13"/>
        <v>0</v>
      </c>
      <c r="U96" s="348">
        <f t="shared" si="14"/>
        <v>0</v>
      </c>
      <c r="V96" s="38"/>
      <c r="W96" s="35"/>
      <c r="X96" s="203">
        <f t="shared" si="15"/>
        <v>0</v>
      </c>
      <c r="Y96" s="38"/>
      <c r="Z96" s="38"/>
      <c r="AA96" s="38"/>
      <c r="AB96" s="362">
        <f t="shared" si="16"/>
        <v>0</v>
      </c>
      <c r="AC96" s="162"/>
      <c r="AD96" s="38"/>
      <c r="AE96" s="35"/>
      <c r="AF96" s="170">
        <f t="shared" si="17"/>
        <v>0</v>
      </c>
      <c r="AG96" s="173">
        <f t="shared" si="18"/>
        <v>0</v>
      </c>
      <c r="AH96" s="428">
        <f t="shared" si="10"/>
        <v>-0.2</v>
      </c>
    </row>
    <row r="97" spans="1:34" x14ac:dyDescent="0.25">
      <c r="A97" s="15">
        <v>81</v>
      </c>
      <c r="B97" s="28" t="s">
        <v>3</v>
      </c>
      <c r="C97" s="29" t="s">
        <v>12</v>
      </c>
      <c r="D97" s="432">
        <f>'Ср День 3 Нед 1'!AE97</f>
        <v>-0.02</v>
      </c>
      <c r="E97" s="416"/>
      <c r="F97" s="484"/>
      <c r="G97" s="497"/>
      <c r="H97" s="497"/>
      <c r="I97" s="35"/>
      <c r="J97" s="18"/>
      <c r="K97" s="35"/>
      <c r="L97" s="38">
        <f t="shared" si="11"/>
        <v>0</v>
      </c>
      <c r="M97" s="348">
        <f t="shared" si="12"/>
        <v>0</v>
      </c>
      <c r="N97" s="484"/>
      <c r="O97" s="497"/>
      <c r="P97" s="497"/>
      <c r="Q97" s="35"/>
      <c r="R97" s="18"/>
      <c r="S97" s="35"/>
      <c r="T97" s="348">
        <f t="shared" si="13"/>
        <v>0</v>
      </c>
      <c r="U97" s="348">
        <f t="shared" si="14"/>
        <v>0</v>
      </c>
      <c r="V97" s="38"/>
      <c r="W97" s="35"/>
      <c r="X97" s="203">
        <f t="shared" si="15"/>
        <v>0</v>
      </c>
      <c r="Y97" s="38"/>
      <c r="Z97" s="38"/>
      <c r="AA97" s="38"/>
      <c r="AB97" s="362">
        <f t="shared" si="16"/>
        <v>0</v>
      </c>
      <c r="AC97" s="162"/>
      <c r="AD97" s="38"/>
      <c r="AE97" s="35"/>
      <c r="AF97" s="170">
        <f t="shared" si="17"/>
        <v>0</v>
      </c>
      <c r="AG97" s="173">
        <f t="shared" si="18"/>
        <v>0</v>
      </c>
      <c r="AH97" s="428">
        <f t="shared" si="10"/>
        <v>-0.02</v>
      </c>
    </row>
    <row r="98" spans="1:34" x14ac:dyDescent="0.25">
      <c r="A98" s="27">
        <v>82</v>
      </c>
      <c r="B98" s="28" t="s">
        <v>183</v>
      </c>
      <c r="C98" s="29" t="s">
        <v>12</v>
      </c>
      <c r="D98" s="432">
        <f>'Ср День 3 Нед 1'!AE98</f>
        <v>0</v>
      </c>
      <c r="E98" s="416"/>
      <c r="F98" s="484"/>
      <c r="G98" s="497"/>
      <c r="H98" s="497"/>
      <c r="I98" s="35"/>
      <c r="J98" s="18"/>
      <c r="K98" s="35"/>
      <c r="L98" s="38">
        <f t="shared" si="11"/>
        <v>0</v>
      </c>
      <c r="M98" s="348">
        <f t="shared" si="12"/>
        <v>0</v>
      </c>
      <c r="N98" s="484"/>
      <c r="O98" s="497"/>
      <c r="P98" s="497"/>
      <c r="Q98" s="35"/>
      <c r="R98" s="18"/>
      <c r="S98" s="35"/>
      <c r="T98" s="348">
        <f t="shared" si="13"/>
        <v>0</v>
      </c>
      <c r="U98" s="348">
        <f t="shared" si="14"/>
        <v>0</v>
      </c>
      <c r="V98" s="38"/>
      <c r="W98" s="35"/>
      <c r="X98" s="203">
        <f t="shared" si="15"/>
        <v>0</v>
      </c>
      <c r="Y98" s="38"/>
      <c r="Z98" s="38"/>
      <c r="AA98" s="38"/>
      <c r="AB98" s="362">
        <f t="shared" si="16"/>
        <v>0</v>
      </c>
      <c r="AC98" s="162"/>
      <c r="AD98" s="38"/>
      <c r="AE98" s="35"/>
      <c r="AF98" s="170">
        <f t="shared" si="17"/>
        <v>0</v>
      </c>
      <c r="AG98" s="173">
        <f t="shared" si="18"/>
        <v>0</v>
      </c>
      <c r="AH98" s="428">
        <f t="shared" si="10"/>
        <v>0</v>
      </c>
    </row>
    <row r="99" spans="1:34" x14ac:dyDescent="0.25">
      <c r="A99" s="15">
        <v>83</v>
      </c>
      <c r="B99" s="28" t="s">
        <v>184</v>
      </c>
      <c r="C99" s="29" t="s">
        <v>12</v>
      </c>
      <c r="D99" s="432">
        <f>'Ср День 3 Нед 1'!AE99</f>
        <v>0</v>
      </c>
      <c r="E99" s="416"/>
      <c r="F99" s="484"/>
      <c r="G99" s="497"/>
      <c r="H99" s="497"/>
      <c r="I99" s="35"/>
      <c r="J99" s="18"/>
      <c r="K99" s="35"/>
      <c r="L99" s="38">
        <f t="shared" si="11"/>
        <v>0</v>
      </c>
      <c r="M99" s="348">
        <f t="shared" si="12"/>
        <v>0</v>
      </c>
      <c r="N99" s="484"/>
      <c r="O99" s="497"/>
      <c r="P99" s="497"/>
      <c r="Q99" s="35"/>
      <c r="R99" s="18"/>
      <c r="S99" s="35"/>
      <c r="T99" s="348">
        <f t="shared" si="13"/>
        <v>0</v>
      </c>
      <c r="U99" s="348">
        <f t="shared" si="14"/>
        <v>0</v>
      </c>
      <c r="V99" s="38"/>
      <c r="W99" s="35"/>
      <c r="X99" s="203">
        <f t="shared" si="15"/>
        <v>0</v>
      </c>
      <c r="Y99" s="38"/>
      <c r="Z99" s="38"/>
      <c r="AA99" s="38"/>
      <c r="AB99" s="362">
        <f t="shared" si="16"/>
        <v>0</v>
      </c>
      <c r="AC99" s="162"/>
      <c r="AD99" s="38"/>
      <c r="AE99" s="35"/>
      <c r="AF99" s="170">
        <f t="shared" si="17"/>
        <v>0</v>
      </c>
      <c r="AG99" s="173">
        <f t="shared" si="18"/>
        <v>0</v>
      </c>
      <c r="AH99" s="428">
        <f t="shared" si="10"/>
        <v>0</v>
      </c>
    </row>
    <row r="100" spans="1:34" x14ac:dyDescent="0.25">
      <c r="A100" s="27">
        <v>84</v>
      </c>
      <c r="B100" s="28" t="s">
        <v>163</v>
      </c>
      <c r="C100" s="29" t="s">
        <v>12</v>
      </c>
      <c r="D100" s="432">
        <f>'Ср День 3 Нед 1'!AE100</f>
        <v>0</v>
      </c>
      <c r="E100" s="416"/>
      <c r="F100" s="484"/>
      <c r="G100" s="497"/>
      <c r="H100" s="497"/>
      <c r="I100" s="35"/>
      <c r="J100" s="18"/>
      <c r="K100" s="35"/>
      <c r="L100" s="38">
        <f t="shared" si="11"/>
        <v>0</v>
      </c>
      <c r="M100" s="348">
        <f t="shared" si="12"/>
        <v>0</v>
      </c>
      <c r="N100" s="484"/>
      <c r="O100" s="497"/>
      <c r="P100" s="497"/>
      <c r="Q100" s="35"/>
      <c r="R100" s="18"/>
      <c r="S100" s="35"/>
      <c r="T100" s="348">
        <f t="shared" si="13"/>
        <v>0</v>
      </c>
      <c r="U100" s="348">
        <f t="shared" si="14"/>
        <v>0</v>
      </c>
      <c r="V100" s="38"/>
      <c r="W100" s="35"/>
      <c r="X100" s="203">
        <f t="shared" si="15"/>
        <v>0</v>
      </c>
      <c r="Y100" s="38"/>
      <c r="Z100" s="38"/>
      <c r="AA100" s="38"/>
      <c r="AB100" s="362">
        <f t="shared" si="16"/>
        <v>0</v>
      </c>
      <c r="AC100" s="162"/>
      <c r="AD100" s="38"/>
      <c r="AE100" s="35"/>
      <c r="AF100" s="170">
        <f t="shared" si="17"/>
        <v>0</v>
      </c>
      <c r="AG100" s="173">
        <f t="shared" si="18"/>
        <v>0</v>
      </c>
      <c r="AH100" s="428">
        <f t="shared" si="10"/>
        <v>0</v>
      </c>
    </row>
    <row r="101" spans="1:34" x14ac:dyDescent="0.25">
      <c r="A101" s="15">
        <v>85</v>
      </c>
      <c r="B101" s="28" t="s">
        <v>198</v>
      </c>
      <c r="C101" s="29" t="s">
        <v>12</v>
      </c>
      <c r="D101" s="432">
        <f>'Ср День 3 Нед 1'!AE101</f>
        <v>0</v>
      </c>
      <c r="E101" s="416"/>
      <c r="F101" s="484"/>
      <c r="G101" s="497"/>
      <c r="H101" s="497"/>
      <c r="I101" s="35"/>
      <c r="J101" s="18"/>
      <c r="K101" s="35"/>
      <c r="L101" s="38">
        <f t="shared" si="11"/>
        <v>0</v>
      </c>
      <c r="M101" s="348">
        <f t="shared" si="12"/>
        <v>0</v>
      </c>
      <c r="N101" s="484"/>
      <c r="O101" s="497"/>
      <c r="P101" s="497"/>
      <c r="Q101" s="35"/>
      <c r="R101" s="18"/>
      <c r="S101" s="35"/>
      <c r="T101" s="348">
        <f t="shared" si="13"/>
        <v>0</v>
      </c>
      <c r="U101" s="348">
        <f t="shared" si="14"/>
        <v>0</v>
      </c>
      <c r="V101" s="38"/>
      <c r="W101" s="35"/>
      <c r="X101" s="203">
        <f t="shared" si="15"/>
        <v>0</v>
      </c>
      <c r="Y101" s="38"/>
      <c r="Z101" s="38"/>
      <c r="AA101" s="38"/>
      <c r="AB101" s="362">
        <f t="shared" si="16"/>
        <v>0</v>
      </c>
      <c r="AC101" s="162"/>
      <c r="AD101" s="38"/>
      <c r="AE101" s="35"/>
      <c r="AF101" s="170">
        <f t="shared" si="17"/>
        <v>0</v>
      </c>
      <c r="AG101" s="173">
        <f t="shared" si="18"/>
        <v>0</v>
      </c>
      <c r="AH101" s="428">
        <f t="shared" si="10"/>
        <v>0</v>
      </c>
    </row>
    <row r="102" spans="1:34" x14ac:dyDescent="0.25">
      <c r="A102" s="27">
        <v>86</v>
      </c>
      <c r="B102" s="19" t="s">
        <v>185</v>
      </c>
      <c r="C102" s="39" t="s">
        <v>82</v>
      </c>
      <c r="D102" s="432">
        <f>'Ср День 3 Нед 1'!AE102</f>
        <v>0</v>
      </c>
      <c r="E102" s="415"/>
      <c r="F102" s="484"/>
      <c r="G102" s="497"/>
      <c r="H102" s="497"/>
      <c r="I102" s="35"/>
      <c r="J102" s="18"/>
      <c r="K102" s="35"/>
      <c r="L102" s="38">
        <f t="shared" si="11"/>
        <v>0</v>
      </c>
      <c r="M102" s="348">
        <f t="shared" si="12"/>
        <v>0</v>
      </c>
      <c r="N102" s="484"/>
      <c r="O102" s="497"/>
      <c r="P102" s="497"/>
      <c r="Q102" s="35"/>
      <c r="R102" s="18"/>
      <c r="S102" s="35"/>
      <c r="T102" s="348">
        <f t="shared" si="13"/>
        <v>0</v>
      </c>
      <c r="U102" s="348">
        <f t="shared" si="14"/>
        <v>0</v>
      </c>
      <c r="V102" s="38"/>
      <c r="W102" s="35"/>
      <c r="X102" s="203">
        <f t="shared" si="15"/>
        <v>0</v>
      </c>
      <c r="Y102" s="38"/>
      <c r="Z102" s="38"/>
      <c r="AA102" s="38"/>
      <c r="AB102" s="362">
        <f t="shared" si="16"/>
        <v>0</v>
      </c>
      <c r="AC102" s="162"/>
      <c r="AD102" s="38"/>
      <c r="AE102" s="35"/>
      <c r="AF102" s="170">
        <f t="shared" si="17"/>
        <v>0</v>
      </c>
      <c r="AG102" s="173">
        <f t="shared" si="18"/>
        <v>0</v>
      </c>
      <c r="AH102" s="428">
        <f t="shared" si="10"/>
        <v>0</v>
      </c>
    </row>
    <row r="103" spans="1:34" x14ac:dyDescent="0.25">
      <c r="A103" s="34"/>
      <c r="B103" s="270" t="s">
        <v>83</v>
      </c>
      <c r="C103" s="40"/>
      <c r="D103" s="432">
        <f>'Ср День 3 Нед 1'!AE103</f>
        <v>0</v>
      </c>
      <c r="E103" s="417"/>
      <c r="F103" s="502"/>
      <c r="G103" s="498"/>
      <c r="H103" s="498"/>
      <c r="I103" s="33"/>
      <c r="J103" s="14"/>
      <c r="K103" s="33"/>
      <c r="L103" s="38">
        <f t="shared" si="11"/>
        <v>0</v>
      </c>
      <c r="M103" s="348">
        <f t="shared" si="12"/>
        <v>0</v>
      </c>
      <c r="N103" s="502"/>
      <c r="O103" s="498"/>
      <c r="P103" s="498"/>
      <c r="Q103" s="33"/>
      <c r="R103" s="14"/>
      <c r="S103" s="33"/>
      <c r="T103" s="348">
        <f t="shared" si="13"/>
        <v>0</v>
      </c>
      <c r="U103" s="348">
        <f t="shared" si="14"/>
        <v>0</v>
      </c>
      <c r="V103" s="147"/>
      <c r="W103" s="33"/>
      <c r="X103" s="203">
        <f t="shared" si="15"/>
        <v>0</v>
      </c>
      <c r="Y103" s="147"/>
      <c r="Z103" s="147"/>
      <c r="AA103" s="147"/>
      <c r="AB103" s="362">
        <f t="shared" si="16"/>
        <v>0</v>
      </c>
      <c r="AC103" s="185"/>
      <c r="AD103" s="147"/>
      <c r="AE103" s="33"/>
      <c r="AF103" s="170">
        <f t="shared" si="17"/>
        <v>0</v>
      </c>
      <c r="AG103" s="173">
        <f t="shared" si="18"/>
        <v>0</v>
      </c>
      <c r="AH103" s="428">
        <f t="shared" ref="AH103:AH134" si="19">(D103+E103)-AG103</f>
        <v>0</v>
      </c>
    </row>
    <row r="104" spans="1:34" x14ac:dyDescent="0.25">
      <c r="A104" s="15">
        <v>87</v>
      </c>
      <c r="B104" s="16" t="s">
        <v>84</v>
      </c>
      <c r="C104" s="29" t="s">
        <v>12</v>
      </c>
      <c r="D104" s="432">
        <f>'Ср День 3 Нед 1'!AE104</f>
        <v>-1.92E-3</v>
      </c>
      <c r="E104" s="416"/>
      <c r="F104" s="484"/>
      <c r="G104" s="497"/>
      <c r="H104" s="497"/>
      <c r="I104" s="35"/>
      <c r="J104" s="18"/>
      <c r="K104" s="35"/>
      <c r="L104" s="38">
        <f t="shared" si="11"/>
        <v>0</v>
      </c>
      <c r="M104" s="348">
        <f t="shared" si="12"/>
        <v>0</v>
      </c>
      <c r="N104" s="484"/>
      <c r="O104" s="497"/>
      <c r="P104" s="497"/>
      <c r="Q104" s="35"/>
      <c r="R104" s="18"/>
      <c r="S104" s="35"/>
      <c r="T104" s="348">
        <f t="shared" si="13"/>
        <v>0</v>
      </c>
      <c r="U104" s="348">
        <f t="shared" si="14"/>
        <v>0</v>
      </c>
      <c r="V104" s="38"/>
      <c r="W104" s="35"/>
      <c r="X104" s="203">
        <f t="shared" si="15"/>
        <v>0</v>
      </c>
      <c r="Y104" s="38"/>
      <c r="Z104" s="38"/>
      <c r="AA104" s="38"/>
      <c r="AB104" s="362">
        <f t="shared" si="16"/>
        <v>0</v>
      </c>
      <c r="AC104" s="504">
        <v>9.6000000000000002E-4</v>
      </c>
      <c r="AD104" s="38"/>
      <c r="AE104" s="35"/>
      <c r="AF104" s="170">
        <f t="shared" si="17"/>
        <v>9.6000000000000002E-4</v>
      </c>
      <c r="AG104" s="173">
        <f t="shared" si="18"/>
        <v>9.6000000000000002E-4</v>
      </c>
      <c r="AH104" s="428">
        <f t="shared" si="19"/>
        <v>-2.8800000000000002E-3</v>
      </c>
    </row>
    <row r="105" spans="1:34" x14ac:dyDescent="0.25">
      <c r="A105" s="34"/>
      <c r="B105" s="273">
        <v>4.8000000000000001E-2</v>
      </c>
      <c r="C105" s="39" t="s">
        <v>82</v>
      </c>
      <c r="D105" s="432">
        <f>'Ср День 3 Нед 1'!AE105</f>
        <v>0</v>
      </c>
      <c r="E105" s="415"/>
      <c r="F105" s="499"/>
      <c r="G105" s="499"/>
      <c r="H105" s="499"/>
      <c r="I105" s="46"/>
      <c r="J105" s="84"/>
      <c r="K105" s="46"/>
      <c r="L105" s="38">
        <f t="shared" si="11"/>
        <v>0</v>
      </c>
      <c r="M105" s="348">
        <f t="shared" si="12"/>
        <v>0</v>
      </c>
      <c r="N105" s="499"/>
      <c r="O105" s="499"/>
      <c r="P105" s="499"/>
      <c r="Q105" s="46"/>
      <c r="R105" s="84"/>
      <c r="S105" s="46"/>
      <c r="T105" s="348">
        <f t="shared" si="13"/>
        <v>0</v>
      </c>
      <c r="U105" s="348">
        <f t="shared" si="14"/>
        <v>0</v>
      </c>
      <c r="V105" s="150"/>
      <c r="W105" s="46"/>
      <c r="X105" s="203">
        <f t="shared" si="15"/>
        <v>0</v>
      </c>
      <c r="Y105" s="150"/>
      <c r="Z105" s="150"/>
      <c r="AA105" s="150"/>
      <c r="AB105" s="362">
        <f t="shared" si="16"/>
        <v>0</v>
      </c>
      <c r="AC105" s="186"/>
      <c r="AD105" s="190"/>
      <c r="AE105" s="58"/>
      <c r="AF105" s="170">
        <f t="shared" si="17"/>
        <v>0</v>
      </c>
      <c r="AG105" s="173">
        <f t="shared" si="18"/>
        <v>0</v>
      </c>
      <c r="AH105" s="428">
        <f t="shared" si="19"/>
        <v>0</v>
      </c>
    </row>
    <row r="106" spans="1:34" x14ac:dyDescent="0.25">
      <c r="A106" s="45"/>
      <c r="B106" s="271" t="s">
        <v>189</v>
      </c>
      <c r="C106" s="35"/>
      <c r="D106" s="432">
        <f>'Ср День 3 Нед 1'!AE106</f>
        <v>0</v>
      </c>
      <c r="E106" s="421"/>
      <c r="F106" s="484"/>
      <c r="G106" s="484"/>
      <c r="H106" s="484"/>
      <c r="I106" s="35"/>
      <c r="J106" s="18"/>
      <c r="K106" s="49"/>
      <c r="L106" s="38">
        <f t="shared" si="11"/>
        <v>0</v>
      </c>
      <c r="M106" s="348">
        <f t="shared" si="12"/>
        <v>0</v>
      </c>
      <c r="N106" s="484"/>
      <c r="O106" s="484"/>
      <c r="P106" s="484"/>
      <c r="Q106" s="35"/>
      <c r="R106" s="18"/>
      <c r="S106" s="49"/>
      <c r="T106" s="348">
        <f t="shared" si="13"/>
        <v>0</v>
      </c>
      <c r="U106" s="348">
        <f t="shared" si="14"/>
        <v>0</v>
      </c>
      <c r="V106" s="148"/>
      <c r="W106" s="35"/>
      <c r="X106" s="203">
        <f t="shared" si="15"/>
        <v>0</v>
      </c>
      <c r="Y106" s="148"/>
      <c r="Z106" s="148"/>
      <c r="AA106" s="148"/>
      <c r="AB106" s="362">
        <f t="shared" si="16"/>
        <v>0</v>
      </c>
      <c r="AC106" s="148"/>
      <c r="AD106" s="38"/>
      <c r="AE106" s="53"/>
      <c r="AF106" s="170">
        <f t="shared" si="17"/>
        <v>0</v>
      </c>
      <c r="AG106" s="173">
        <f t="shared" si="18"/>
        <v>0</v>
      </c>
      <c r="AH106" s="428">
        <f t="shared" si="19"/>
        <v>0</v>
      </c>
    </row>
    <row r="107" spans="1:34" x14ac:dyDescent="0.25">
      <c r="A107" s="15">
        <v>88</v>
      </c>
      <c r="B107" s="19" t="s">
        <v>71</v>
      </c>
      <c r="C107" s="20" t="s">
        <v>12</v>
      </c>
      <c r="D107" s="432">
        <f>'Ср День 3 Нед 1'!AE107</f>
        <v>0</v>
      </c>
      <c r="E107" s="20"/>
      <c r="F107" s="484"/>
      <c r="G107" s="497"/>
      <c r="H107" s="497"/>
      <c r="I107" s="35"/>
      <c r="J107" s="18"/>
      <c r="K107" s="35"/>
      <c r="L107" s="38">
        <f t="shared" si="11"/>
        <v>0</v>
      </c>
      <c r="M107" s="348">
        <f t="shared" si="12"/>
        <v>0</v>
      </c>
      <c r="N107" s="484"/>
      <c r="O107" s="497"/>
      <c r="P107" s="497"/>
      <c r="Q107" s="35"/>
      <c r="R107" s="18"/>
      <c r="S107" s="35"/>
      <c r="T107" s="348">
        <f t="shared" si="13"/>
        <v>0</v>
      </c>
      <c r="U107" s="348">
        <f t="shared" si="14"/>
        <v>0</v>
      </c>
      <c r="V107" s="38"/>
      <c r="W107" s="35"/>
      <c r="X107" s="203">
        <f t="shared" si="15"/>
        <v>0</v>
      </c>
      <c r="Y107" s="38"/>
      <c r="Z107" s="38"/>
      <c r="AA107" s="38"/>
      <c r="AB107" s="362">
        <f t="shared" si="16"/>
        <v>0</v>
      </c>
      <c r="AC107" s="38"/>
      <c r="AD107" s="38"/>
      <c r="AE107" s="35"/>
      <c r="AF107" s="170">
        <f t="shared" si="17"/>
        <v>0</v>
      </c>
      <c r="AG107" s="173">
        <f t="shared" si="18"/>
        <v>0</v>
      </c>
      <c r="AH107" s="428">
        <f t="shared" si="19"/>
        <v>0</v>
      </c>
    </row>
    <row r="108" spans="1:34" x14ac:dyDescent="0.25">
      <c r="A108" s="15">
        <v>89</v>
      </c>
      <c r="B108" s="24" t="s">
        <v>102</v>
      </c>
      <c r="C108" s="25" t="s">
        <v>12</v>
      </c>
      <c r="D108" s="432">
        <f>'Ср День 3 Нед 1'!AE108</f>
        <v>0</v>
      </c>
      <c r="E108" s="413"/>
      <c r="F108" s="484"/>
      <c r="G108" s="497"/>
      <c r="H108" s="497"/>
      <c r="I108" s="35"/>
      <c r="J108" s="18"/>
      <c r="K108" s="35"/>
      <c r="L108" s="38">
        <f t="shared" si="11"/>
        <v>0</v>
      </c>
      <c r="M108" s="348">
        <f t="shared" si="12"/>
        <v>0</v>
      </c>
      <c r="N108" s="484"/>
      <c r="O108" s="497"/>
      <c r="P108" s="497"/>
      <c r="Q108" s="35"/>
      <c r="R108" s="18"/>
      <c r="S108" s="35"/>
      <c r="T108" s="348">
        <f t="shared" si="13"/>
        <v>0</v>
      </c>
      <c r="U108" s="348">
        <f t="shared" si="14"/>
        <v>0</v>
      </c>
      <c r="V108" s="38"/>
      <c r="W108" s="35"/>
      <c r="X108" s="203">
        <f t="shared" si="15"/>
        <v>0</v>
      </c>
      <c r="Y108" s="38"/>
      <c r="Z108" s="38"/>
      <c r="AA108" s="38"/>
      <c r="AB108" s="362">
        <f t="shared" si="16"/>
        <v>0</v>
      </c>
      <c r="AC108" s="38"/>
      <c r="AD108" s="38"/>
      <c r="AE108" s="35"/>
      <c r="AF108" s="170">
        <f t="shared" si="17"/>
        <v>0</v>
      </c>
      <c r="AG108" s="173">
        <f t="shared" si="18"/>
        <v>0</v>
      </c>
      <c r="AH108" s="428">
        <f t="shared" si="19"/>
        <v>0</v>
      </c>
    </row>
    <row r="109" spans="1:34" x14ac:dyDescent="0.25">
      <c r="A109" s="15">
        <v>90</v>
      </c>
      <c r="B109" s="24" t="s">
        <v>80</v>
      </c>
      <c r="C109" s="25" t="s">
        <v>12</v>
      </c>
      <c r="D109" s="432">
        <f>'Ср День 3 Нед 1'!AE109</f>
        <v>0</v>
      </c>
      <c r="E109" s="413"/>
      <c r="F109" s="484"/>
      <c r="G109" s="497"/>
      <c r="H109" s="497"/>
      <c r="I109" s="35"/>
      <c r="J109" s="18"/>
      <c r="K109" s="35"/>
      <c r="L109" s="38">
        <f t="shared" si="11"/>
        <v>0</v>
      </c>
      <c r="M109" s="348">
        <f t="shared" si="12"/>
        <v>0</v>
      </c>
      <c r="N109" s="484"/>
      <c r="O109" s="497"/>
      <c r="P109" s="497"/>
      <c r="Q109" s="35"/>
      <c r="R109" s="18"/>
      <c r="S109" s="35"/>
      <c r="T109" s="348">
        <f t="shared" si="13"/>
        <v>0</v>
      </c>
      <c r="U109" s="348">
        <f t="shared" si="14"/>
        <v>0</v>
      </c>
      <c r="V109" s="38"/>
      <c r="W109" s="35"/>
      <c r="X109" s="203">
        <f t="shared" si="15"/>
        <v>0</v>
      </c>
      <c r="Y109" s="38"/>
      <c r="Z109" s="38"/>
      <c r="AA109" s="38"/>
      <c r="AB109" s="362">
        <f t="shared" si="16"/>
        <v>0</v>
      </c>
      <c r="AC109" s="38"/>
      <c r="AD109" s="38"/>
      <c r="AE109" s="35"/>
      <c r="AF109" s="170">
        <f t="shared" si="17"/>
        <v>0</v>
      </c>
      <c r="AG109" s="173">
        <f t="shared" si="18"/>
        <v>0</v>
      </c>
      <c r="AH109" s="428">
        <f t="shared" si="19"/>
        <v>0</v>
      </c>
    </row>
    <row r="110" spans="1:34" x14ac:dyDescent="0.25">
      <c r="A110" s="15">
        <v>91</v>
      </c>
      <c r="B110" s="16" t="s">
        <v>103</v>
      </c>
      <c r="C110" s="25" t="s">
        <v>12</v>
      </c>
      <c r="D110" s="432">
        <f>'Ср День 3 Нед 1'!AE110</f>
        <v>0</v>
      </c>
      <c r="E110" s="413"/>
      <c r="F110" s="484"/>
      <c r="G110" s="497"/>
      <c r="H110" s="497"/>
      <c r="I110" s="35"/>
      <c r="J110" s="18"/>
      <c r="K110" s="35"/>
      <c r="L110" s="38">
        <f t="shared" si="11"/>
        <v>0</v>
      </c>
      <c r="M110" s="348">
        <f t="shared" si="12"/>
        <v>0</v>
      </c>
      <c r="N110" s="484"/>
      <c r="O110" s="497"/>
      <c r="P110" s="497"/>
      <c r="Q110" s="35"/>
      <c r="R110" s="18"/>
      <c r="S110" s="35"/>
      <c r="T110" s="348">
        <f t="shared" si="13"/>
        <v>0</v>
      </c>
      <c r="U110" s="348">
        <f t="shared" si="14"/>
        <v>0</v>
      </c>
      <c r="V110" s="38"/>
      <c r="W110" s="35"/>
      <c r="X110" s="203">
        <f t="shared" si="15"/>
        <v>0</v>
      </c>
      <c r="Y110" s="38"/>
      <c r="Z110" s="38"/>
      <c r="AA110" s="38"/>
      <c r="AB110" s="362">
        <f t="shared" si="16"/>
        <v>0</v>
      </c>
      <c r="AC110" s="38"/>
      <c r="AD110" s="38"/>
      <c r="AE110" s="35"/>
      <c r="AF110" s="170">
        <f t="shared" si="17"/>
        <v>0</v>
      </c>
      <c r="AG110" s="173">
        <f t="shared" si="18"/>
        <v>0</v>
      </c>
      <c r="AH110" s="428">
        <f t="shared" si="19"/>
        <v>0</v>
      </c>
    </row>
    <row r="111" spans="1:34" x14ac:dyDescent="0.25">
      <c r="A111" s="15">
        <v>92</v>
      </c>
      <c r="B111" s="16" t="s">
        <v>104</v>
      </c>
      <c r="C111" s="25" t="s">
        <v>12</v>
      </c>
      <c r="D111" s="432">
        <f>'Ср День 3 Нед 1'!AE111</f>
        <v>0</v>
      </c>
      <c r="E111" s="413"/>
      <c r="F111" s="484"/>
      <c r="G111" s="497"/>
      <c r="H111" s="497"/>
      <c r="I111" s="35"/>
      <c r="J111" s="18"/>
      <c r="K111" s="35"/>
      <c r="L111" s="38">
        <f t="shared" si="11"/>
        <v>0</v>
      </c>
      <c r="M111" s="348">
        <f t="shared" si="12"/>
        <v>0</v>
      </c>
      <c r="N111" s="484"/>
      <c r="O111" s="497"/>
      <c r="P111" s="497"/>
      <c r="Q111" s="35"/>
      <c r="R111" s="18"/>
      <c r="S111" s="35"/>
      <c r="T111" s="348">
        <f t="shared" si="13"/>
        <v>0</v>
      </c>
      <c r="U111" s="348">
        <f t="shared" si="14"/>
        <v>0</v>
      </c>
      <c r="V111" s="38"/>
      <c r="W111" s="35"/>
      <c r="X111" s="203">
        <f t="shared" si="15"/>
        <v>0</v>
      </c>
      <c r="Y111" s="38"/>
      <c r="Z111" s="38"/>
      <c r="AA111" s="38"/>
      <c r="AB111" s="362">
        <f t="shared" si="16"/>
        <v>0</v>
      </c>
      <c r="AC111" s="38"/>
      <c r="AD111" s="38"/>
      <c r="AE111" s="35"/>
      <c r="AF111" s="170">
        <f t="shared" si="17"/>
        <v>0</v>
      </c>
      <c r="AG111" s="173">
        <f t="shared" si="18"/>
        <v>0</v>
      </c>
      <c r="AH111" s="428">
        <f t="shared" si="19"/>
        <v>0</v>
      </c>
    </row>
    <row r="112" spans="1:34" x14ac:dyDescent="0.25">
      <c r="A112" s="15">
        <v>93</v>
      </c>
      <c r="B112" s="24" t="s">
        <v>108</v>
      </c>
      <c r="C112" s="25" t="s">
        <v>12</v>
      </c>
      <c r="D112" s="432">
        <f>'Ср День 3 Нед 1'!AE112</f>
        <v>0</v>
      </c>
      <c r="E112" s="413"/>
      <c r="F112" s="484"/>
      <c r="G112" s="497"/>
      <c r="H112" s="497"/>
      <c r="I112" s="35"/>
      <c r="J112" s="18"/>
      <c r="K112" s="35"/>
      <c r="L112" s="38">
        <f t="shared" si="11"/>
        <v>0</v>
      </c>
      <c r="M112" s="348">
        <f t="shared" si="12"/>
        <v>0</v>
      </c>
      <c r="N112" s="484"/>
      <c r="O112" s="497"/>
      <c r="P112" s="497"/>
      <c r="Q112" s="35"/>
      <c r="R112" s="18"/>
      <c r="S112" s="35"/>
      <c r="T112" s="348">
        <f t="shared" si="13"/>
        <v>0</v>
      </c>
      <c r="U112" s="348">
        <f t="shared" si="14"/>
        <v>0</v>
      </c>
      <c r="V112" s="38"/>
      <c r="W112" s="35"/>
      <c r="X112" s="203">
        <f t="shared" si="15"/>
        <v>0</v>
      </c>
      <c r="Y112" s="38"/>
      <c r="Z112" s="38"/>
      <c r="AA112" s="38"/>
      <c r="AB112" s="362">
        <f t="shared" si="16"/>
        <v>0</v>
      </c>
      <c r="AC112" s="38"/>
      <c r="AD112" s="38"/>
      <c r="AE112" s="35"/>
      <c r="AF112" s="170">
        <f t="shared" si="17"/>
        <v>0</v>
      </c>
      <c r="AG112" s="173">
        <f t="shared" si="18"/>
        <v>0</v>
      </c>
      <c r="AH112" s="428">
        <f t="shared" si="19"/>
        <v>0</v>
      </c>
    </row>
    <row r="113" spans="1:34" x14ac:dyDescent="0.25">
      <c r="A113" s="15">
        <v>94</v>
      </c>
      <c r="B113" s="24" t="s">
        <v>79</v>
      </c>
      <c r="C113" s="25" t="s">
        <v>12</v>
      </c>
      <c r="D113" s="432">
        <f>'Ср День 3 Нед 1'!AE113</f>
        <v>0</v>
      </c>
      <c r="E113" s="413"/>
      <c r="F113" s="484"/>
      <c r="G113" s="497"/>
      <c r="H113" s="497"/>
      <c r="I113" s="35"/>
      <c r="J113" s="18"/>
      <c r="K113" s="35"/>
      <c r="L113" s="38">
        <f t="shared" si="11"/>
        <v>0</v>
      </c>
      <c r="M113" s="348">
        <f t="shared" si="12"/>
        <v>0</v>
      </c>
      <c r="N113" s="484"/>
      <c r="O113" s="497"/>
      <c r="P113" s="497"/>
      <c r="Q113" s="35"/>
      <c r="R113" s="18"/>
      <c r="S113" s="35"/>
      <c r="T113" s="348">
        <f t="shared" si="13"/>
        <v>0</v>
      </c>
      <c r="U113" s="348">
        <f t="shared" si="14"/>
        <v>0</v>
      </c>
      <c r="V113" s="38"/>
      <c r="W113" s="35"/>
      <c r="X113" s="203">
        <f t="shared" si="15"/>
        <v>0</v>
      </c>
      <c r="Y113" s="38"/>
      <c r="Z113" s="38"/>
      <c r="AA113" s="38"/>
      <c r="AB113" s="362">
        <f t="shared" si="16"/>
        <v>0</v>
      </c>
      <c r="AC113" s="38"/>
      <c r="AD113" s="38"/>
      <c r="AE113" s="35"/>
      <c r="AF113" s="170">
        <f t="shared" si="17"/>
        <v>0</v>
      </c>
      <c r="AG113" s="173">
        <f t="shared" si="18"/>
        <v>0</v>
      </c>
      <c r="AH113" s="428">
        <f t="shared" si="19"/>
        <v>0</v>
      </c>
    </row>
    <row r="114" spans="1:34" x14ac:dyDescent="0.25">
      <c r="A114" s="15"/>
      <c r="B114" s="268" t="s">
        <v>61</v>
      </c>
      <c r="C114" s="7"/>
      <c r="D114" s="432">
        <f>'Ср День 3 Нед 1'!AE114</f>
        <v>0</v>
      </c>
      <c r="E114" s="7"/>
      <c r="F114" s="483"/>
      <c r="G114" s="489"/>
      <c r="H114" s="489"/>
      <c r="I114" s="38"/>
      <c r="J114" s="144"/>
      <c r="K114" s="38"/>
      <c r="L114" s="38">
        <f t="shared" si="11"/>
        <v>0</v>
      </c>
      <c r="M114" s="348">
        <f t="shared" si="12"/>
        <v>0</v>
      </c>
      <c r="N114" s="483"/>
      <c r="O114" s="489"/>
      <c r="P114" s="489"/>
      <c r="Q114" s="38"/>
      <c r="R114" s="144"/>
      <c r="S114" s="38"/>
      <c r="T114" s="348">
        <f t="shared" si="13"/>
        <v>0</v>
      </c>
      <c r="U114" s="348">
        <f t="shared" si="14"/>
        <v>0</v>
      </c>
      <c r="V114" s="38"/>
      <c r="W114" s="38"/>
      <c r="X114" s="203">
        <f t="shared" si="15"/>
        <v>0</v>
      </c>
      <c r="Y114" s="38"/>
      <c r="Z114" s="38"/>
      <c r="AA114" s="38"/>
      <c r="AB114" s="362">
        <f t="shared" si="16"/>
        <v>0</v>
      </c>
      <c r="AC114" s="162"/>
      <c r="AD114" s="38"/>
      <c r="AE114" s="38"/>
      <c r="AF114" s="170">
        <f t="shared" si="17"/>
        <v>0</v>
      </c>
      <c r="AG114" s="173">
        <f t="shared" si="18"/>
        <v>0</v>
      </c>
      <c r="AH114" s="428">
        <f t="shared" si="19"/>
        <v>0</v>
      </c>
    </row>
    <row r="115" spans="1:34" x14ac:dyDescent="0.25">
      <c r="A115" s="15">
        <v>95</v>
      </c>
      <c r="B115" s="16" t="s">
        <v>1</v>
      </c>
      <c r="C115" s="17" t="s">
        <v>12</v>
      </c>
      <c r="D115" s="432">
        <f>'Ср День 3 Нед 1'!AE115</f>
        <v>0</v>
      </c>
      <c r="E115" s="20"/>
      <c r="F115" s="483"/>
      <c r="G115" s="489"/>
      <c r="H115" s="489"/>
      <c r="I115" s="38"/>
      <c r="J115" s="144"/>
      <c r="K115" s="38"/>
      <c r="L115" s="38">
        <f t="shared" si="11"/>
        <v>0</v>
      </c>
      <c r="M115" s="348">
        <f t="shared" si="12"/>
        <v>0</v>
      </c>
      <c r="N115" s="483"/>
      <c r="O115" s="489"/>
      <c r="P115" s="489"/>
      <c r="Q115" s="38"/>
      <c r="R115" s="144"/>
      <c r="S115" s="38"/>
      <c r="T115" s="348">
        <f t="shared" si="13"/>
        <v>0</v>
      </c>
      <c r="U115" s="348">
        <f t="shared" si="14"/>
        <v>0</v>
      </c>
      <c r="V115" s="38"/>
      <c r="W115" s="38"/>
      <c r="X115" s="203">
        <f t="shared" si="15"/>
        <v>0</v>
      </c>
      <c r="Y115" s="38"/>
      <c r="Z115" s="38"/>
      <c r="AA115" s="38"/>
      <c r="AB115" s="362">
        <f t="shared" si="16"/>
        <v>0</v>
      </c>
      <c r="AC115" s="162"/>
      <c r="AD115" s="38"/>
      <c r="AE115" s="38"/>
      <c r="AF115" s="170">
        <f t="shared" si="17"/>
        <v>0</v>
      </c>
      <c r="AG115" s="173">
        <f t="shared" si="18"/>
        <v>0</v>
      </c>
      <c r="AH115" s="428">
        <f t="shared" si="19"/>
        <v>0</v>
      </c>
    </row>
    <row r="116" spans="1:34" x14ac:dyDescent="0.25">
      <c r="A116" s="15">
        <v>96</v>
      </c>
      <c r="B116" s="19" t="s">
        <v>62</v>
      </c>
      <c r="C116" s="20" t="s">
        <v>12</v>
      </c>
      <c r="D116" s="432">
        <f>'Ср День 3 Нед 1'!AE116</f>
        <v>0</v>
      </c>
      <c r="E116" s="20"/>
      <c r="F116" s="483"/>
      <c r="G116" s="489"/>
      <c r="H116" s="489"/>
      <c r="I116" s="38"/>
      <c r="J116" s="144"/>
      <c r="K116" s="38"/>
      <c r="L116" s="38">
        <f t="shared" si="11"/>
        <v>0</v>
      </c>
      <c r="M116" s="348">
        <f t="shared" si="12"/>
        <v>0</v>
      </c>
      <c r="N116" s="483"/>
      <c r="O116" s="489"/>
      <c r="P116" s="489"/>
      <c r="Q116" s="38"/>
      <c r="R116" s="144"/>
      <c r="S116" s="38"/>
      <c r="T116" s="348">
        <f t="shared" si="13"/>
        <v>0</v>
      </c>
      <c r="U116" s="348">
        <f t="shared" si="14"/>
        <v>0</v>
      </c>
      <c r="V116" s="38"/>
      <c r="W116" s="38"/>
      <c r="X116" s="203">
        <f t="shared" si="15"/>
        <v>0</v>
      </c>
      <c r="Y116" s="38"/>
      <c r="Z116" s="38"/>
      <c r="AA116" s="38"/>
      <c r="AB116" s="362">
        <f t="shared" si="16"/>
        <v>0</v>
      </c>
      <c r="AC116" s="162"/>
      <c r="AD116" s="38"/>
      <c r="AE116" s="38"/>
      <c r="AF116" s="170">
        <f t="shared" si="17"/>
        <v>0</v>
      </c>
      <c r="AG116" s="173">
        <f t="shared" si="18"/>
        <v>0</v>
      </c>
      <c r="AH116" s="428">
        <f t="shared" si="19"/>
        <v>0</v>
      </c>
    </row>
    <row r="117" spans="1:34" x14ac:dyDescent="0.25">
      <c r="A117" s="15">
        <v>97</v>
      </c>
      <c r="B117" s="19" t="s">
        <v>89</v>
      </c>
      <c r="C117" s="20" t="s">
        <v>12</v>
      </c>
      <c r="D117" s="432">
        <f>'Ср День 3 Нед 1'!AE117</f>
        <v>0</v>
      </c>
      <c r="E117" s="20"/>
      <c r="F117" s="483"/>
      <c r="G117" s="489"/>
      <c r="H117" s="489"/>
      <c r="I117" s="38"/>
      <c r="J117" s="144"/>
      <c r="K117" s="38"/>
      <c r="L117" s="38">
        <f t="shared" si="11"/>
        <v>0</v>
      </c>
      <c r="M117" s="348">
        <f t="shared" si="12"/>
        <v>0</v>
      </c>
      <c r="N117" s="483"/>
      <c r="O117" s="489"/>
      <c r="P117" s="489"/>
      <c r="Q117" s="38"/>
      <c r="R117" s="144"/>
      <c r="S117" s="38"/>
      <c r="T117" s="348">
        <f t="shared" si="13"/>
        <v>0</v>
      </c>
      <c r="U117" s="348">
        <f t="shared" si="14"/>
        <v>0</v>
      </c>
      <c r="V117" s="38"/>
      <c r="W117" s="38"/>
      <c r="X117" s="203">
        <f t="shared" si="15"/>
        <v>0</v>
      </c>
      <c r="Y117" s="38"/>
      <c r="Z117" s="38"/>
      <c r="AA117" s="38"/>
      <c r="AB117" s="362">
        <f t="shared" si="16"/>
        <v>0</v>
      </c>
      <c r="AC117" s="162"/>
      <c r="AD117" s="38"/>
      <c r="AE117" s="38"/>
      <c r="AF117" s="170">
        <f t="shared" si="17"/>
        <v>0</v>
      </c>
      <c r="AG117" s="173">
        <f t="shared" si="18"/>
        <v>0</v>
      </c>
      <c r="AH117" s="428">
        <f t="shared" si="19"/>
        <v>0</v>
      </c>
    </row>
    <row r="118" spans="1:34" x14ac:dyDescent="0.25">
      <c r="A118" s="15">
        <v>98</v>
      </c>
      <c r="B118" s="19" t="s">
        <v>63</v>
      </c>
      <c r="C118" s="20" t="s">
        <v>12</v>
      </c>
      <c r="D118" s="432">
        <f>'Ср День 3 Нед 1'!AE118</f>
        <v>0</v>
      </c>
      <c r="E118" s="20"/>
      <c r="F118" s="483"/>
      <c r="G118" s="489"/>
      <c r="H118" s="489"/>
      <c r="I118" s="38"/>
      <c r="J118" s="144"/>
      <c r="K118" s="38"/>
      <c r="L118" s="38">
        <f t="shared" si="11"/>
        <v>0</v>
      </c>
      <c r="M118" s="348">
        <f t="shared" si="12"/>
        <v>0</v>
      </c>
      <c r="N118" s="483"/>
      <c r="O118" s="489"/>
      <c r="P118" s="489"/>
      <c r="Q118" s="38"/>
      <c r="R118" s="144"/>
      <c r="S118" s="38"/>
      <c r="T118" s="348">
        <f t="shared" si="13"/>
        <v>0</v>
      </c>
      <c r="U118" s="348">
        <f t="shared" si="14"/>
        <v>0</v>
      </c>
      <c r="V118" s="38"/>
      <c r="W118" s="38"/>
      <c r="X118" s="203">
        <f t="shared" si="15"/>
        <v>0</v>
      </c>
      <c r="Y118" s="38"/>
      <c r="Z118" s="38"/>
      <c r="AA118" s="38"/>
      <c r="AB118" s="362">
        <f t="shared" si="16"/>
        <v>0</v>
      </c>
      <c r="AC118" s="162"/>
      <c r="AD118" s="38"/>
      <c r="AE118" s="38"/>
      <c r="AF118" s="170">
        <f t="shared" si="17"/>
        <v>0</v>
      </c>
      <c r="AG118" s="173">
        <f t="shared" si="18"/>
        <v>0</v>
      </c>
      <c r="AH118" s="428">
        <f t="shared" si="19"/>
        <v>0</v>
      </c>
    </row>
    <row r="119" spans="1:34" x14ac:dyDescent="0.25">
      <c r="A119" s="15">
        <v>99</v>
      </c>
      <c r="B119" s="16" t="s">
        <v>64</v>
      </c>
      <c r="C119" s="17" t="s">
        <v>12</v>
      </c>
      <c r="D119" s="432">
        <f>'Ср День 3 Нед 1'!AE119</f>
        <v>-1.2E-2</v>
      </c>
      <c r="E119" s="20"/>
      <c r="F119" s="483"/>
      <c r="G119" s="489"/>
      <c r="H119" s="489"/>
      <c r="I119" s="38"/>
      <c r="J119" s="144"/>
      <c r="K119" s="38"/>
      <c r="L119" s="38">
        <f t="shared" si="11"/>
        <v>0</v>
      </c>
      <c r="M119" s="348">
        <f t="shared" si="12"/>
        <v>0</v>
      </c>
      <c r="N119" s="483"/>
      <c r="O119" s="489"/>
      <c r="P119" s="489"/>
      <c r="Q119" s="38"/>
      <c r="R119" s="144"/>
      <c r="S119" s="38"/>
      <c r="T119" s="348">
        <f t="shared" si="13"/>
        <v>0</v>
      </c>
      <c r="U119" s="348">
        <f t="shared" si="14"/>
        <v>0</v>
      </c>
      <c r="V119" s="38"/>
      <c r="W119" s="38"/>
      <c r="X119" s="203">
        <f t="shared" si="15"/>
        <v>0</v>
      </c>
      <c r="Y119" s="38"/>
      <c r="Z119" s="38"/>
      <c r="AA119" s="38"/>
      <c r="AB119" s="362">
        <f t="shared" si="16"/>
        <v>0</v>
      </c>
      <c r="AC119" s="162"/>
      <c r="AD119" s="38"/>
      <c r="AE119" s="38"/>
      <c r="AF119" s="170">
        <f t="shared" si="17"/>
        <v>0</v>
      </c>
      <c r="AG119" s="173">
        <f t="shared" si="18"/>
        <v>0</v>
      </c>
      <c r="AH119" s="428">
        <f t="shared" si="19"/>
        <v>-1.2E-2</v>
      </c>
    </row>
    <row r="120" spans="1:34" x14ac:dyDescent="0.25">
      <c r="A120" s="15">
        <v>100</v>
      </c>
      <c r="B120" s="16" t="s">
        <v>65</v>
      </c>
      <c r="C120" s="17" t="s">
        <v>12</v>
      </c>
      <c r="D120" s="432">
        <f>'Ср День 3 Нед 1'!AE120</f>
        <v>-0.24559999999999998</v>
      </c>
      <c r="E120" s="20"/>
      <c r="F120" s="404">
        <v>0.1</v>
      </c>
      <c r="G120" s="489"/>
      <c r="H120" s="489"/>
      <c r="I120" s="483"/>
      <c r="J120" s="144"/>
      <c r="K120" s="38"/>
      <c r="L120" s="38">
        <f t="shared" si="11"/>
        <v>0.1</v>
      </c>
      <c r="M120" s="348">
        <f t="shared" si="12"/>
        <v>0.1</v>
      </c>
      <c r="N120" s="404">
        <v>0.1</v>
      </c>
      <c r="O120" s="489"/>
      <c r="P120" s="489"/>
      <c r="Q120" s="483"/>
      <c r="R120" s="144"/>
      <c r="S120" s="38"/>
      <c r="T120" s="348">
        <f t="shared" si="13"/>
        <v>0.1</v>
      </c>
      <c r="U120" s="348">
        <f t="shared" si="14"/>
        <v>0.1</v>
      </c>
      <c r="V120" s="38"/>
      <c r="W120" s="203">
        <v>4.5400000000000003E-2</v>
      </c>
      <c r="X120" s="203">
        <f t="shared" si="15"/>
        <v>4.5400000000000003E-2</v>
      </c>
      <c r="Y120" s="38"/>
      <c r="Z120" s="38"/>
      <c r="AA120" s="38"/>
      <c r="AB120" s="362">
        <f t="shared" si="16"/>
        <v>0</v>
      </c>
      <c r="AC120" s="188"/>
      <c r="AD120" s="38"/>
      <c r="AE120" s="38"/>
      <c r="AF120" s="170">
        <f t="shared" si="17"/>
        <v>0</v>
      </c>
      <c r="AG120" s="173">
        <f t="shared" si="18"/>
        <v>0.44540000000000002</v>
      </c>
      <c r="AH120" s="428">
        <f t="shared" si="19"/>
        <v>-0.69100000000000006</v>
      </c>
    </row>
    <row r="121" spans="1:34" x14ac:dyDescent="0.25">
      <c r="A121" s="15"/>
      <c r="B121" s="268" t="s">
        <v>117</v>
      </c>
      <c r="C121" s="7"/>
      <c r="D121" s="432">
        <f>'Ср День 3 Нед 1'!AE121</f>
        <v>0</v>
      </c>
      <c r="E121" s="7"/>
      <c r="F121" s="483"/>
      <c r="G121" s="489"/>
      <c r="H121" s="489"/>
      <c r="I121" s="38"/>
      <c r="J121" s="144"/>
      <c r="K121" s="38"/>
      <c r="L121" s="38">
        <f t="shared" si="11"/>
        <v>0</v>
      </c>
      <c r="M121" s="348">
        <f t="shared" si="12"/>
        <v>0</v>
      </c>
      <c r="N121" s="483"/>
      <c r="O121" s="489"/>
      <c r="P121" s="489"/>
      <c r="Q121" s="38"/>
      <c r="R121" s="144"/>
      <c r="S121" s="38"/>
      <c r="T121" s="348">
        <f t="shared" si="13"/>
        <v>0</v>
      </c>
      <c r="U121" s="348">
        <f t="shared" si="14"/>
        <v>0</v>
      </c>
      <c r="V121" s="38"/>
      <c r="W121" s="38"/>
      <c r="X121" s="203">
        <f t="shared" si="15"/>
        <v>0</v>
      </c>
      <c r="Y121" s="38"/>
      <c r="Z121" s="38"/>
      <c r="AA121" s="38"/>
      <c r="AB121" s="362">
        <f t="shared" si="16"/>
        <v>0</v>
      </c>
      <c r="AC121" s="162"/>
      <c r="AD121" s="38"/>
      <c r="AE121" s="38"/>
      <c r="AF121" s="170">
        <f t="shared" si="17"/>
        <v>0</v>
      </c>
      <c r="AG121" s="173">
        <f t="shared" si="18"/>
        <v>0</v>
      </c>
      <c r="AH121" s="428">
        <f t="shared" si="19"/>
        <v>0</v>
      </c>
    </row>
    <row r="122" spans="1:34" x14ac:dyDescent="0.25">
      <c r="A122" s="15">
        <v>101</v>
      </c>
      <c r="B122" s="16" t="s">
        <v>72</v>
      </c>
      <c r="C122" s="25" t="s">
        <v>12</v>
      </c>
      <c r="D122" s="432">
        <f>'Ср День 3 Нед 1'!AE122</f>
        <v>-0.16749999999999998</v>
      </c>
      <c r="E122" s="413"/>
      <c r="F122" s="483"/>
      <c r="G122" s="489"/>
      <c r="H122" s="489"/>
      <c r="I122" s="38"/>
      <c r="J122" s="144"/>
      <c r="K122" s="38"/>
      <c r="L122" s="38">
        <f t="shared" si="11"/>
        <v>0</v>
      </c>
      <c r="M122" s="348">
        <f t="shared" si="12"/>
        <v>0</v>
      </c>
      <c r="N122" s="483"/>
      <c r="O122" s="489"/>
      <c r="P122" s="489"/>
      <c r="Q122" s="38"/>
      <c r="R122" s="144"/>
      <c r="S122" s="38"/>
      <c r="T122" s="348">
        <f t="shared" si="13"/>
        <v>0</v>
      </c>
      <c r="U122" s="348">
        <f t="shared" si="14"/>
        <v>0</v>
      </c>
      <c r="V122" s="38"/>
      <c r="W122" s="38"/>
      <c r="X122" s="203">
        <f t="shared" si="15"/>
        <v>0</v>
      </c>
      <c r="Y122" s="38"/>
      <c r="Z122" s="38"/>
      <c r="AA122" s="38"/>
      <c r="AB122" s="362">
        <f t="shared" si="16"/>
        <v>0</v>
      </c>
      <c r="AC122" s="222">
        <v>3.7499999999999999E-2</v>
      </c>
      <c r="AD122" s="38"/>
      <c r="AE122" s="38"/>
      <c r="AF122" s="170">
        <f t="shared" si="17"/>
        <v>3.7499999999999999E-2</v>
      </c>
      <c r="AG122" s="173">
        <f t="shared" si="18"/>
        <v>3.7499999999999999E-2</v>
      </c>
      <c r="AH122" s="428">
        <f t="shared" si="19"/>
        <v>-0.20499999999999999</v>
      </c>
    </row>
    <row r="123" spans="1:34" x14ac:dyDescent="0.25">
      <c r="A123" s="15">
        <v>102</v>
      </c>
      <c r="B123" s="16" t="s">
        <v>73</v>
      </c>
      <c r="C123" s="25" t="s">
        <v>12</v>
      </c>
      <c r="D123" s="432">
        <f>'Ср День 3 Нед 1'!AE123</f>
        <v>-0.503</v>
      </c>
      <c r="E123" s="413"/>
      <c r="F123" s="483"/>
      <c r="G123" s="489"/>
      <c r="H123" s="489"/>
      <c r="I123" s="38"/>
      <c r="J123" s="144"/>
      <c r="K123" s="38"/>
      <c r="L123" s="38">
        <f t="shared" si="11"/>
        <v>0</v>
      </c>
      <c r="M123" s="348">
        <f t="shared" si="12"/>
        <v>0</v>
      </c>
      <c r="N123" s="483"/>
      <c r="O123" s="489"/>
      <c r="P123" s="489"/>
      <c r="Q123" s="38"/>
      <c r="R123" s="144"/>
      <c r="S123" s="38"/>
      <c r="T123" s="348">
        <f t="shared" si="13"/>
        <v>0</v>
      </c>
      <c r="U123" s="348">
        <f t="shared" si="14"/>
        <v>0</v>
      </c>
      <c r="V123" s="38"/>
      <c r="W123" s="38"/>
      <c r="X123" s="203">
        <f t="shared" si="15"/>
        <v>0</v>
      </c>
      <c r="Y123" s="38"/>
      <c r="Z123" s="38"/>
      <c r="AA123" s="38"/>
      <c r="AB123" s="362">
        <f t="shared" si="16"/>
        <v>0</v>
      </c>
      <c r="AC123" s="222">
        <v>3.3250000000000002E-2</v>
      </c>
      <c r="AD123" s="38"/>
      <c r="AE123" s="38"/>
      <c r="AF123" s="170">
        <f t="shared" si="17"/>
        <v>3.3250000000000002E-2</v>
      </c>
      <c r="AG123" s="173">
        <f t="shared" si="18"/>
        <v>3.3250000000000002E-2</v>
      </c>
      <c r="AH123" s="428">
        <f t="shared" si="19"/>
        <v>-0.53625</v>
      </c>
    </row>
    <row r="124" spans="1:34" x14ac:dyDescent="0.25">
      <c r="A124" s="15">
        <v>103</v>
      </c>
      <c r="B124" s="16" t="s">
        <v>74</v>
      </c>
      <c r="C124" s="25" t="s">
        <v>12</v>
      </c>
      <c r="D124" s="432">
        <f>'Ср День 3 Нед 1'!AE124</f>
        <v>-9.9599999999999994E-2</v>
      </c>
      <c r="E124" s="413"/>
      <c r="F124" s="483"/>
      <c r="G124" s="489"/>
      <c r="H124" s="489"/>
      <c r="I124" s="38"/>
      <c r="J124" s="144"/>
      <c r="K124" s="38"/>
      <c r="L124" s="38">
        <f t="shared" si="11"/>
        <v>0</v>
      </c>
      <c r="M124" s="348">
        <f t="shared" si="12"/>
        <v>0</v>
      </c>
      <c r="N124" s="483"/>
      <c r="O124" s="489"/>
      <c r="P124" s="489"/>
      <c r="Q124" s="38"/>
      <c r="R124" s="144"/>
      <c r="S124" s="38"/>
      <c r="T124" s="348">
        <f t="shared" si="13"/>
        <v>0</v>
      </c>
      <c r="U124" s="348">
        <f t="shared" si="14"/>
        <v>0</v>
      </c>
      <c r="V124" s="38"/>
      <c r="W124" s="38"/>
      <c r="X124" s="203">
        <f t="shared" si="15"/>
        <v>0</v>
      </c>
      <c r="Y124" s="38"/>
      <c r="Z124" s="38"/>
      <c r="AA124" s="38"/>
      <c r="AB124" s="362">
        <f t="shared" si="16"/>
        <v>0</v>
      </c>
      <c r="AC124" s="222">
        <v>1.32E-2</v>
      </c>
      <c r="AD124" s="38"/>
      <c r="AE124" s="38"/>
      <c r="AF124" s="170">
        <f t="shared" si="17"/>
        <v>1.32E-2</v>
      </c>
      <c r="AG124" s="173">
        <f t="shared" si="18"/>
        <v>1.32E-2</v>
      </c>
      <c r="AH124" s="428">
        <f t="shared" si="19"/>
        <v>-0.1128</v>
      </c>
    </row>
    <row r="125" spans="1:34" x14ac:dyDescent="0.25">
      <c r="A125" s="15">
        <v>104</v>
      </c>
      <c r="B125" s="16" t="s">
        <v>75</v>
      </c>
      <c r="C125" s="25" t="s">
        <v>12</v>
      </c>
      <c r="D125" s="432">
        <f>'Ср День 3 Нед 1'!AE125</f>
        <v>-6.3750000000000001E-2</v>
      </c>
      <c r="E125" s="413"/>
      <c r="F125" s="483"/>
      <c r="G125" s="489"/>
      <c r="H125" s="489"/>
      <c r="I125" s="38"/>
      <c r="J125" s="144"/>
      <c r="K125" s="38"/>
      <c r="L125" s="38">
        <f t="shared" si="11"/>
        <v>0</v>
      </c>
      <c r="M125" s="348">
        <f t="shared" si="12"/>
        <v>0</v>
      </c>
      <c r="N125" s="483"/>
      <c r="O125" s="489"/>
      <c r="P125" s="489"/>
      <c r="Q125" s="38"/>
      <c r="R125" s="144"/>
      <c r="S125" s="38"/>
      <c r="T125" s="348">
        <f t="shared" si="13"/>
        <v>0</v>
      </c>
      <c r="U125" s="348">
        <f t="shared" si="14"/>
        <v>0</v>
      </c>
      <c r="V125" s="38"/>
      <c r="W125" s="38"/>
      <c r="X125" s="203">
        <f t="shared" si="15"/>
        <v>0</v>
      </c>
      <c r="Y125" s="38"/>
      <c r="Z125" s="38"/>
      <c r="AA125" s="38"/>
      <c r="AB125" s="362">
        <f t="shared" si="16"/>
        <v>0</v>
      </c>
      <c r="AC125" s="222">
        <v>1.2500000000000001E-2</v>
      </c>
      <c r="AD125" s="38"/>
      <c r="AE125" s="38"/>
      <c r="AF125" s="170">
        <f t="shared" si="17"/>
        <v>1.2500000000000001E-2</v>
      </c>
      <c r="AG125" s="173">
        <f t="shared" si="18"/>
        <v>1.2500000000000001E-2</v>
      </c>
      <c r="AH125" s="428">
        <f t="shared" si="19"/>
        <v>-7.6249999999999998E-2</v>
      </c>
    </row>
    <row r="126" spans="1:34" x14ac:dyDescent="0.25">
      <c r="A126" s="15">
        <v>105</v>
      </c>
      <c r="B126" s="16" t="s">
        <v>77</v>
      </c>
      <c r="C126" s="25" t="s">
        <v>12</v>
      </c>
      <c r="D126" s="432">
        <f>'Ср День 3 Нед 1'!AE126</f>
        <v>-0.05</v>
      </c>
      <c r="E126" s="413"/>
      <c r="F126" s="483"/>
      <c r="G126" s="489"/>
      <c r="H126" s="489"/>
      <c r="I126" s="38"/>
      <c r="J126" s="18"/>
      <c r="K126" s="38"/>
      <c r="L126" s="38">
        <f t="shared" si="11"/>
        <v>0</v>
      </c>
      <c r="M126" s="348">
        <f t="shared" si="12"/>
        <v>0</v>
      </c>
      <c r="N126" s="483"/>
      <c r="O126" s="489"/>
      <c r="P126" s="489"/>
      <c r="Q126" s="38"/>
      <c r="R126" s="18"/>
      <c r="S126" s="38"/>
      <c r="T126" s="348">
        <f t="shared" si="13"/>
        <v>0</v>
      </c>
      <c r="U126" s="348">
        <f t="shared" si="14"/>
        <v>0</v>
      </c>
      <c r="V126" s="38"/>
      <c r="W126" s="38"/>
      <c r="X126" s="203">
        <f t="shared" si="15"/>
        <v>0</v>
      </c>
      <c r="Y126" s="38"/>
      <c r="Z126" s="38"/>
      <c r="AA126" s="38"/>
      <c r="AB126" s="362">
        <f t="shared" si="16"/>
        <v>0</v>
      </c>
      <c r="AC126" s="162"/>
      <c r="AD126" s="38"/>
      <c r="AE126" s="38"/>
      <c r="AF126" s="170">
        <f t="shared" si="17"/>
        <v>0</v>
      </c>
      <c r="AG126" s="173">
        <f t="shared" si="18"/>
        <v>0</v>
      </c>
      <c r="AH126" s="428">
        <f t="shared" si="19"/>
        <v>-0.05</v>
      </c>
    </row>
    <row r="127" spans="1:34" x14ac:dyDescent="0.25">
      <c r="A127" s="15">
        <v>106</v>
      </c>
      <c r="B127" s="16" t="s">
        <v>76</v>
      </c>
      <c r="C127" s="25" t="s">
        <v>12</v>
      </c>
      <c r="D127" s="432">
        <f>'Ср День 3 Нед 1'!AE127</f>
        <v>0</v>
      </c>
      <c r="E127" s="413"/>
      <c r="F127" s="483"/>
      <c r="G127" s="489"/>
      <c r="H127" s="489"/>
      <c r="I127" s="38"/>
      <c r="J127" s="18"/>
      <c r="K127" s="38"/>
      <c r="L127" s="38">
        <f t="shared" si="11"/>
        <v>0</v>
      </c>
      <c r="M127" s="348">
        <f t="shared" si="12"/>
        <v>0</v>
      </c>
      <c r="N127" s="483"/>
      <c r="O127" s="489"/>
      <c r="P127" s="489"/>
      <c r="Q127" s="38"/>
      <c r="R127" s="18"/>
      <c r="S127" s="38"/>
      <c r="T127" s="348">
        <f t="shared" si="13"/>
        <v>0</v>
      </c>
      <c r="U127" s="348">
        <f t="shared" si="14"/>
        <v>0</v>
      </c>
      <c r="V127" s="38"/>
      <c r="W127" s="38"/>
      <c r="X127" s="203">
        <f t="shared" si="15"/>
        <v>0</v>
      </c>
      <c r="Y127" s="38"/>
      <c r="Z127" s="38"/>
      <c r="AA127" s="38"/>
      <c r="AB127" s="362">
        <f t="shared" si="16"/>
        <v>0</v>
      </c>
      <c r="AC127" s="162"/>
      <c r="AD127" s="38"/>
      <c r="AE127" s="38"/>
      <c r="AF127" s="170">
        <f t="shared" si="17"/>
        <v>0</v>
      </c>
      <c r="AG127" s="173">
        <f t="shared" si="18"/>
        <v>0</v>
      </c>
      <c r="AH127" s="428">
        <f t="shared" si="19"/>
        <v>0</v>
      </c>
    </row>
    <row r="128" spans="1:34" x14ac:dyDescent="0.25">
      <c r="A128" s="15">
        <v>107</v>
      </c>
      <c r="B128" s="24" t="s">
        <v>78</v>
      </c>
      <c r="C128" s="25" t="s">
        <v>12</v>
      </c>
      <c r="D128" s="432">
        <f>'Ср День 3 Нед 1'!AE128</f>
        <v>0</v>
      </c>
      <c r="E128" s="413"/>
      <c r="F128" s="484"/>
      <c r="G128" s="497"/>
      <c r="H128" s="497"/>
      <c r="I128" s="35"/>
      <c r="J128" s="18"/>
      <c r="K128" s="35"/>
      <c r="L128" s="38">
        <f t="shared" si="11"/>
        <v>0</v>
      </c>
      <c r="M128" s="348">
        <f t="shared" si="12"/>
        <v>0</v>
      </c>
      <c r="N128" s="484"/>
      <c r="O128" s="497"/>
      <c r="P128" s="497"/>
      <c r="Q128" s="35"/>
      <c r="R128" s="18"/>
      <c r="S128" s="35"/>
      <c r="T128" s="348">
        <f t="shared" si="13"/>
        <v>0</v>
      </c>
      <c r="U128" s="348">
        <f t="shared" si="14"/>
        <v>0</v>
      </c>
      <c r="V128" s="38"/>
      <c r="W128" s="35"/>
      <c r="X128" s="203">
        <f t="shared" si="15"/>
        <v>0</v>
      </c>
      <c r="Y128" s="38"/>
      <c r="Z128" s="38"/>
      <c r="AA128" s="38"/>
      <c r="AB128" s="362">
        <f t="shared" si="16"/>
        <v>0</v>
      </c>
      <c r="AC128" s="162"/>
      <c r="AD128" s="38"/>
      <c r="AE128" s="38"/>
      <c r="AF128" s="170">
        <f t="shared" si="17"/>
        <v>0</v>
      </c>
      <c r="AG128" s="173">
        <f t="shared" si="18"/>
        <v>0</v>
      </c>
      <c r="AH128" s="428">
        <f t="shared" si="19"/>
        <v>0</v>
      </c>
    </row>
    <row r="129" spans="1:34" x14ac:dyDescent="0.25">
      <c r="A129" s="15">
        <v>108</v>
      </c>
      <c r="B129" s="24" t="s">
        <v>105</v>
      </c>
      <c r="C129" s="25" t="s">
        <v>12</v>
      </c>
      <c r="D129" s="432">
        <f>'Ср День 3 Нед 1'!AE129</f>
        <v>0</v>
      </c>
      <c r="E129" s="413"/>
      <c r="F129" s="484"/>
      <c r="G129" s="497"/>
      <c r="H129" s="497"/>
      <c r="I129" s="35"/>
      <c r="J129" s="18"/>
      <c r="K129" s="35"/>
      <c r="L129" s="38">
        <f t="shared" si="11"/>
        <v>0</v>
      </c>
      <c r="M129" s="348">
        <f t="shared" si="12"/>
        <v>0</v>
      </c>
      <c r="N129" s="484"/>
      <c r="O129" s="497"/>
      <c r="P129" s="497"/>
      <c r="Q129" s="35"/>
      <c r="R129" s="18"/>
      <c r="S129" s="35"/>
      <c r="T129" s="348">
        <f t="shared" si="13"/>
        <v>0</v>
      </c>
      <c r="U129" s="348">
        <f t="shared" si="14"/>
        <v>0</v>
      </c>
      <c r="V129" s="38"/>
      <c r="W129" s="35"/>
      <c r="X129" s="203">
        <f t="shared" si="15"/>
        <v>0</v>
      </c>
      <c r="Y129" s="38"/>
      <c r="Z129" s="38"/>
      <c r="AA129" s="38"/>
      <c r="AB129" s="362">
        <f t="shared" si="16"/>
        <v>0</v>
      </c>
      <c r="AC129" s="162"/>
      <c r="AD129" s="38"/>
      <c r="AE129" s="38"/>
      <c r="AF129" s="170">
        <f t="shared" si="17"/>
        <v>0</v>
      </c>
      <c r="AG129" s="173">
        <f t="shared" si="18"/>
        <v>0</v>
      </c>
      <c r="AH129" s="428">
        <f t="shared" si="19"/>
        <v>0</v>
      </c>
    </row>
    <row r="130" spans="1:34" x14ac:dyDescent="0.25">
      <c r="A130" s="15">
        <v>109</v>
      </c>
      <c r="B130" s="24" t="s">
        <v>190</v>
      </c>
      <c r="C130" s="25" t="s">
        <v>12</v>
      </c>
      <c r="D130" s="432">
        <f>'Ср День 3 Нед 1'!AE130</f>
        <v>0</v>
      </c>
      <c r="E130" s="413"/>
      <c r="F130" s="484"/>
      <c r="G130" s="497"/>
      <c r="H130" s="497"/>
      <c r="I130" s="35"/>
      <c r="J130" s="18"/>
      <c r="K130" s="35"/>
      <c r="L130" s="38">
        <f t="shared" si="11"/>
        <v>0</v>
      </c>
      <c r="M130" s="348">
        <f t="shared" si="12"/>
        <v>0</v>
      </c>
      <c r="N130" s="484"/>
      <c r="O130" s="497"/>
      <c r="P130" s="497"/>
      <c r="Q130" s="35"/>
      <c r="R130" s="18"/>
      <c r="S130" s="35"/>
      <c r="T130" s="348">
        <f t="shared" si="13"/>
        <v>0</v>
      </c>
      <c r="U130" s="348">
        <f t="shared" si="14"/>
        <v>0</v>
      </c>
      <c r="V130" s="38"/>
      <c r="W130" s="35"/>
      <c r="X130" s="203">
        <f t="shared" si="15"/>
        <v>0</v>
      </c>
      <c r="Y130" s="38"/>
      <c r="Z130" s="38"/>
      <c r="AA130" s="38"/>
      <c r="AB130" s="362">
        <f t="shared" si="16"/>
        <v>0</v>
      </c>
      <c r="AC130" s="162"/>
      <c r="AD130" s="38"/>
      <c r="AE130" s="38"/>
      <c r="AF130" s="170">
        <f t="shared" si="17"/>
        <v>0</v>
      </c>
      <c r="AG130" s="173">
        <f t="shared" si="18"/>
        <v>0</v>
      </c>
      <c r="AH130" s="428">
        <f t="shared" si="19"/>
        <v>0</v>
      </c>
    </row>
    <row r="131" spans="1:34" x14ac:dyDescent="0.25">
      <c r="A131" s="318"/>
      <c r="B131" s="319" t="s">
        <v>218</v>
      </c>
      <c r="C131" s="56"/>
      <c r="D131" s="432">
        <f>'Ср День 3 Нед 1'!AE131</f>
        <v>0</v>
      </c>
      <c r="E131" s="419"/>
      <c r="F131" s="499"/>
      <c r="G131" s="499"/>
      <c r="H131" s="499"/>
      <c r="I131" s="46"/>
      <c r="J131" s="84"/>
      <c r="K131" s="46"/>
      <c r="L131" s="38">
        <f t="shared" si="11"/>
        <v>0</v>
      </c>
      <c r="M131" s="348">
        <f t="shared" si="12"/>
        <v>0</v>
      </c>
      <c r="N131" s="499"/>
      <c r="O131" s="499"/>
      <c r="P131" s="499"/>
      <c r="Q131" s="46"/>
      <c r="R131" s="84"/>
      <c r="S131" s="46"/>
      <c r="T131" s="348">
        <f t="shared" si="13"/>
        <v>0</v>
      </c>
      <c r="U131" s="348">
        <f t="shared" si="14"/>
        <v>0</v>
      </c>
      <c r="V131" s="149"/>
      <c r="W131" s="46"/>
      <c r="X131" s="203">
        <f t="shared" si="15"/>
        <v>0</v>
      </c>
      <c r="Y131" s="149"/>
      <c r="Z131" s="149"/>
      <c r="AA131" s="149"/>
      <c r="AB131" s="362">
        <f t="shared" si="16"/>
        <v>0</v>
      </c>
      <c r="AC131" s="149"/>
      <c r="AD131" s="149"/>
      <c r="AE131" s="46"/>
      <c r="AF131" s="170">
        <f t="shared" si="17"/>
        <v>0</v>
      </c>
      <c r="AG131" s="173">
        <f t="shared" si="18"/>
        <v>0</v>
      </c>
      <c r="AH131" s="428">
        <f t="shared" si="19"/>
        <v>0</v>
      </c>
    </row>
    <row r="132" spans="1:34" x14ac:dyDescent="0.25">
      <c r="A132" s="65">
        <v>110</v>
      </c>
      <c r="B132" s="50" t="s">
        <v>93</v>
      </c>
      <c r="C132" s="57" t="s">
        <v>12</v>
      </c>
      <c r="D132" s="432">
        <f>'Ср День 3 Нед 1'!AE132</f>
        <v>0</v>
      </c>
      <c r="E132" s="430"/>
      <c r="F132" s="484"/>
      <c r="G132" s="484"/>
      <c r="H132" s="484"/>
      <c r="I132" s="35"/>
      <c r="J132" s="18"/>
      <c r="K132" s="49"/>
      <c r="L132" s="38">
        <f t="shared" si="11"/>
        <v>0</v>
      </c>
      <c r="M132" s="348">
        <f t="shared" si="12"/>
        <v>0</v>
      </c>
      <c r="N132" s="484"/>
      <c r="O132" s="484"/>
      <c r="P132" s="484"/>
      <c r="Q132" s="35"/>
      <c r="R132" s="18"/>
      <c r="S132" s="49"/>
      <c r="T132" s="348">
        <f t="shared" si="13"/>
        <v>0</v>
      </c>
      <c r="U132" s="348">
        <f t="shared" si="14"/>
        <v>0</v>
      </c>
      <c r="V132" s="148"/>
      <c r="W132" s="35"/>
      <c r="X132" s="203">
        <f t="shared" si="15"/>
        <v>0</v>
      </c>
      <c r="Y132" s="148"/>
      <c r="Z132" s="38"/>
      <c r="AA132" s="148"/>
      <c r="AB132" s="362">
        <f t="shared" si="16"/>
        <v>0</v>
      </c>
      <c r="AC132" s="148"/>
      <c r="AD132" s="38"/>
      <c r="AE132" s="53"/>
      <c r="AF132" s="170">
        <f t="shared" si="17"/>
        <v>0</v>
      </c>
      <c r="AG132" s="173">
        <f t="shared" si="18"/>
        <v>0</v>
      </c>
      <c r="AH132" s="428">
        <f t="shared" si="19"/>
        <v>0</v>
      </c>
    </row>
    <row r="133" spans="1:34" x14ac:dyDescent="0.25">
      <c r="A133" s="65">
        <v>111</v>
      </c>
      <c r="B133" s="50" t="s">
        <v>94</v>
      </c>
      <c r="C133" s="57" t="s">
        <v>12</v>
      </c>
      <c r="D133" s="432">
        <f>'Ср День 3 Нед 1'!AE133</f>
        <v>0</v>
      </c>
      <c r="E133" s="430"/>
      <c r="F133" s="484"/>
      <c r="G133" s="484"/>
      <c r="H133" s="484"/>
      <c r="I133" s="35"/>
      <c r="J133" s="18"/>
      <c r="K133" s="49"/>
      <c r="L133" s="38">
        <f t="shared" si="11"/>
        <v>0</v>
      </c>
      <c r="M133" s="348">
        <f t="shared" si="12"/>
        <v>0</v>
      </c>
      <c r="N133" s="484"/>
      <c r="O133" s="484"/>
      <c r="P133" s="484"/>
      <c r="Q133" s="35"/>
      <c r="R133" s="18"/>
      <c r="S133" s="49"/>
      <c r="T133" s="348">
        <f t="shared" si="13"/>
        <v>0</v>
      </c>
      <c r="U133" s="348">
        <f t="shared" si="14"/>
        <v>0</v>
      </c>
      <c r="V133" s="148"/>
      <c r="W133" s="35"/>
      <c r="X133" s="203">
        <f t="shared" si="15"/>
        <v>0</v>
      </c>
      <c r="Y133" s="148"/>
      <c r="Z133" s="38"/>
      <c r="AA133" s="148"/>
      <c r="AB133" s="362">
        <f t="shared" si="16"/>
        <v>0</v>
      </c>
      <c r="AC133" s="148"/>
      <c r="AD133" s="38"/>
      <c r="AE133" s="53"/>
      <c r="AF133" s="170">
        <f t="shared" si="17"/>
        <v>0</v>
      </c>
      <c r="AG133" s="173">
        <f t="shared" si="18"/>
        <v>0</v>
      </c>
      <c r="AH133" s="428">
        <f t="shared" si="19"/>
        <v>0</v>
      </c>
    </row>
    <row r="134" spans="1:34" x14ac:dyDescent="0.25">
      <c r="A134" s="65">
        <v>112</v>
      </c>
      <c r="B134" s="50" t="s">
        <v>95</v>
      </c>
      <c r="C134" s="57" t="s">
        <v>12</v>
      </c>
      <c r="D134" s="432">
        <f>'Ср День 3 Нед 1'!AE134</f>
        <v>0</v>
      </c>
      <c r="E134" s="430"/>
      <c r="F134" s="484"/>
      <c r="G134" s="484"/>
      <c r="H134" s="484"/>
      <c r="I134" s="35"/>
      <c r="J134" s="18"/>
      <c r="K134" s="49"/>
      <c r="L134" s="38">
        <f t="shared" si="11"/>
        <v>0</v>
      </c>
      <c r="M134" s="348">
        <f t="shared" si="12"/>
        <v>0</v>
      </c>
      <c r="N134" s="484"/>
      <c r="O134" s="484"/>
      <c r="P134" s="484"/>
      <c r="Q134" s="35"/>
      <c r="R134" s="18"/>
      <c r="S134" s="49"/>
      <c r="T134" s="348">
        <f t="shared" si="13"/>
        <v>0</v>
      </c>
      <c r="U134" s="348">
        <f t="shared" si="14"/>
        <v>0</v>
      </c>
      <c r="V134" s="148"/>
      <c r="W134" s="35"/>
      <c r="X134" s="203">
        <f t="shared" si="15"/>
        <v>0</v>
      </c>
      <c r="Y134" s="148"/>
      <c r="Z134" s="38"/>
      <c r="AA134" s="148"/>
      <c r="AB134" s="362">
        <f t="shared" si="16"/>
        <v>0</v>
      </c>
      <c r="AC134" s="148"/>
      <c r="AD134" s="38"/>
      <c r="AE134" s="53"/>
      <c r="AF134" s="170">
        <f t="shared" si="17"/>
        <v>0</v>
      </c>
      <c r="AG134" s="173">
        <f t="shared" si="18"/>
        <v>0</v>
      </c>
      <c r="AH134" s="428">
        <f t="shared" si="19"/>
        <v>0</v>
      </c>
    </row>
    <row r="135" spans="1:34" x14ac:dyDescent="0.25">
      <c r="A135" s="65">
        <v>113</v>
      </c>
      <c r="B135" s="50" t="s">
        <v>96</v>
      </c>
      <c r="C135" s="57" t="s">
        <v>12</v>
      </c>
      <c r="D135" s="432">
        <f>'Ср День 3 Нед 1'!AE135</f>
        <v>0</v>
      </c>
      <c r="E135" s="430"/>
      <c r="F135" s="484"/>
      <c r="G135" s="484"/>
      <c r="H135" s="484"/>
      <c r="I135" s="35"/>
      <c r="J135" s="18"/>
      <c r="K135" s="49"/>
      <c r="L135" s="38">
        <f t="shared" si="11"/>
        <v>0</v>
      </c>
      <c r="M135" s="348">
        <f t="shared" si="12"/>
        <v>0</v>
      </c>
      <c r="N135" s="484"/>
      <c r="O135" s="484"/>
      <c r="P135" s="484"/>
      <c r="Q135" s="35"/>
      <c r="R135" s="18"/>
      <c r="S135" s="49"/>
      <c r="T135" s="348">
        <f t="shared" si="13"/>
        <v>0</v>
      </c>
      <c r="U135" s="348">
        <f t="shared" si="14"/>
        <v>0</v>
      </c>
      <c r="V135" s="148"/>
      <c r="W135" s="35"/>
      <c r="X135" s="203">
        <f t="shared" si="15"/>
        <v>0</v>
      </c>
      <c r="Y135" s="148"/>
      <c r="Z135" s="38"/>
      <c r="AA135" s="148"/>
      <c r="AB135" s="362">
        <f t="shared" si="16"/>
        <v>0</v>
      </c>
      <c r="AC135" s="148"/>
      <c r="AD135" s="38"/>
      <c r="AE135" s="53"/>
      <c r="AF135" s="170">
        <f t="shared" si="17"/>
        <v>0</v>
      </c>
      <c r="AG135" s="173">
        <f t="shared" si="18"/>
        <v>0</v>
      </c>
      <c r="AH135" s="428">
        <f t="shared" ref="AH135:AH148" si="20">(D135+E135)-AG135</f>
        <v>0</v>
      </c>
    </row>
    <row r="136" spans="1:34" x14ac:dyDescent="0.25">
      <c r="A136" s="65">
        <v>114</v>
      </c>
      <c r="B136" s="50" t="s">
        <v>97</v>
      </c>
      <c r="C136" s="57" t="s">
        <v>12</v>
      </c>
      <c r="D136" s="432">
        <f>'Ср День 3 Нед 1'!AE136</f>
        <v>0</v>
      </c>
      <c r="E136" s="430"/>
      <c r="F136" s="484"/>
      <c r="G136" s="484"/>
      <c r="H136" s="484"/>
      <c r="I136" s="35"/>
      <c r="J136" s="18"/>
      <c r="K136" s="49"/>
      <c r="L136" s="38">
        <f t="shared" ref="L136:L148" si="21">(F136+H136+J136+K136)*$L$5</f>
        <v>0</v>
      </c>
      <c r="M136" s="348">
        <f t="shared" ref="M136:M148" si="22">(F136+G136+I136+K136)*$M$5</f>
        <v>0</v>
      </c>
      <c r="N136" s="484"/>
      <c r="O136" s="484"/>
      <c r="P136" s="484"/>
      <c r="Q136" s="35"/>
      <c r="R136" s="18"/>
      <c r="S136" s="49"/>
      <c r="T136" s="348">
        <f t="shared" ref="T136:T148" si="23">(N136+P136+R136+S136)*$T$5</f>
        <v>0</v>
      </c>
      <c r="U136" s="348">
        <f t="shared" ref="U136:U148" si="24">(N136+O136+Q136+S136)*$U$5</f>
        <v>0</v>
      </c>
      <c r="V136" s="148"/>
      <c r="W136" s="35"/>
      <c r="X136" s="203">
        <f t="shared" ref="X136:X148" si="25">(W136+V136)*$X$5</f>
        <v>0</v>
      </c>
      <c r="Y136" s="148"/>
      <c r="Z136" s="38"/>
      <c r="AA136" s="148"/>
      <c r="AB136" s="362">
        <f t="shared" ref="AB136:AB148" si="26">(AA136+Z136+Y136)*$AB$5</f>
        <v>0</v>
      </c>
      <c r="AC136" s="148"/>
      <c r="AD136" s="38"/>
      <c r="AE136" s="53"/>
      <c r="AF136" s="170">
        <f t="shared" ref="AF136:AF148" si="27">(AC136+AD136+AE136)*$AF$5</f>
        <v>0</v>
      </c>
      <c r="AG136" s="173">
        <f t="shared" ref="AG136:AG148" si="28">L136+M136+T136+U136+X136+AF136</f>
        <v>0</v>
      </c>
      <c r="AH136" s="428">
        <f t="shared" si="20"/>
        <v>0</v>
      </c>
    </row>
    <row r="137" spans="1:34" x14ac:dyDescent="0.25">
      <c r="A137" s="45"/>
      <c r="B137" s="57" t="s">
        <v>98</v>
      </c>
      <c r="C137" s="35"/>
      <c r="D137" s="432">
        <f>'Ср День 3 Нед 1'!AE137</f>
        <v>0</v>
      </c>
      <c r="E137" s="421"/>
      <c r="F137" s="484"/>
      <c r="G137" s="484"/>
      <c r="H137" s="484"/>
      <c r="I137" s="35"/>
      <c r="J137" s="18"/>
      <c r="K137" s="35"/>
      <c r="L137" s="38">
        <f t="shared" si="21"/>
        <v>0</v>
      </c>
      <c r="M137" s="348">
        <f t="shared" si="22"/>
        <v>0</v>
      </c>
      <c r="N137" s="484"/>
      <c r="O137" s="484"/>
      <c r="P137" s="484"/>
      <c r="Q137" s="35"/>
      <c r="R137" s="18"/>
      <c r="S137" s="35"/>
      <c r="T137" s="348">
        <f t="shared" si="23"/>
        <v>0</v>
      </c>
      <c r="U137" s="348">
        <f t="shared" si="24"/>
        <v>0</v>
      </c>
      <c r="V137" s="148"/>
      <c r="W137" s="35"/>
      <c r="X137" s="203">
        <f t="shared" si="25"/>
        <v>0</v>
      </c>
      <c r="Y137" s="148"/>
      <c r="Z137" s="38"/>
      <c r="AA137" s="148"/>
      <c r="AB137" s="362">
        <f t="shared" si="26"/>
        <v>0</v>
      </c>
      <c r="AC137" s="53"/>
      <c r="AD137" s="35"/>
      <c r="AE137" s="53"/>
      <c r="AF137" s="170">
        <f t="shared" si="27"/>
        <v>0</v>
      </c>
      <c r="AG137" s="173">
        <f t="shared" si="28"/>
        <v>0</v>
      </c>
      <c r="AH137" s="428">
        <f t="shared" si="20"/>
        <v>0</v>
      </c>
    </row>
    <row r="138" spans="1:34" x14ac:dyDescent="0.25">
      <c r="A138" s="401">
        <v>115</v>
      </c>
      <c r="B138" s="400" t="s">
        <v>239</v>
      </c>
      <c r="C138" s="399" t="s">
        <v>82</v>
      </c>
      <c r="D138" s="432">
        <f>'Ср День 3 Нед 1'!AE138</f>
        <v>-2</v>
      </c>
      <c r="E138" s="422"/>
      <c r="F138" s="484"/>
      <c r="G138" s="484"/>
      <c r="H138" s="484"/>
      <c r="I138" s="35"/>
      <c r="J138" s="18"/>
      <c r="K138" s="35"/>
      <c r="L138" s="38">
        <f t="shared" si="21"/>
        <v>0</v>
      </c>
      <c r="M138" s="348">
        <f t="shared" si="22"/>
        <v>0</v>
      </c>
      <c r="N138" s="484"/>
      <c r="O138" s="484"/>
      <c r="P138" s="484"/>
      <c r="Q138" s="35"/>
      <c r="R138" s="18"/>
      <c r="S138" s="35"/>
      <c r="T138" s="348">
        <f t="shared" si="23"/>
        <v>0</v>
      </c>
      <c r="U138" s="348">
        <f t="shared" si="24"/>
        <v>0</v>
      </c>
      <c r="V138" s="148"/>
      <c r="W138" s="35"/>
      <c r="X138" s="203"/>
      <c r="Y138" s="148"/>
      <c r="Z138" s="38"/>
      <c r="AA138" s="148"/>
      <c r="AB138" s="362"/>
      <c r="AC138" s="53"/>
      <c r="AD138" s="35"/>
      <c r="AE138" s="53"/>
      <c r="AF138" s="170"/>
      <c r="AG138" s="173">
        <f t="shared" si="28"/>
        <v>0</v>
      </c>
      <c r="AH138" s="428">
        <f t="shared" si="20"/>
        <v>-2</v>
      </c>
    </row>
    <row r="139" spans="1:34" x14ac:dyDescent="0.25">
      <c r="A139" s="244">
        <v>116</v>
      </c>
      <c r="B139" s="260" t="s">
        <v>86</v>
      </c>
      <c r="C139" s="61" t="s">
        <v>12</v>
      </c>
      <c r="D139" s="432">
        <f>'Ср День 3 Нед 1'!AE139</f>
        <v>0</v>
      </c>
      <c r="E139" s="63"/>
      <c r="F139" s="484"/>
      <c r="G139" s="497"/>
      <c r="H139" s="497"/>
      <c r="I139" s="35"/>
      <c r="J139" s="18"/>
      <c r="K139" s="35"/>
      <c r="L139" s="38">
        <f t="shared" si="21"/>
        <v>0</v>
      </c>
      <c r="M139" s="348">
        <f t="shared" si="22"/>
        <v>0</v>
      </c>
      <c r="N139" s="484"/>
      <c r="O139" s="497"/>
      <c r="P139" s="497"/>
      <c r="Q139" s="35"/>
      <c r="R139" s="18"/>
      <c r="S139" s="35"/>
      <c r="T139" s="348">
        <f t="shared" si="23"/>
        <v>0</v>
      </c>
      <c r="U139" s="348">
        <f t="shared" si="24"/>
        <v>0</v>
      </c>
      <c r="V139" s="38"/>
      <c r="W139" s="35"/>
      <c r="X139" s="203">
        <f t="shared" si="25"/>
        <v>0</v>
      </c>
      <c r="Y139" s="127"/>
      <c r="Z139" s="35"/>
      <c r="AA139" s="38"/>
      <c r="AB139" s="362">
        <f t="shared" si="26"/>
        <v>0</v>
      </c>
      <c r="AC139" s="18"/>
      <c r="AD139" s="35"/>
      <c r="AE139" s="35"/>
      <c r="AF139" s="170">
        <f t="shared" si="27"/>
        <v>0</v>
      </c>
      <c r="AG139" s="173">
        <f t="shared" si="28"/>
        <v>0</v>
      </c>
      <c r="AH139" s="428">
        <f t="shared" si="20"/>
        <v>0</v>
      </c>
    </row>
    <row r="140" spans="1:34" ht="18" customHeight="1" x14ac:dyDescent="0.25">
      <c r="A140" s="401">
        <v>117</v>
      </c>
      <c r="B140" s="261" t="s">
        <v>217</v>
      </c>
      <c r="C140" s="63" t="s">
        <v>82</v>
      </c>
      <c r="D140" s="432">
        <f>'Ср День 3 Нед 1'!AE140</f>
        <v>0</v>
      </c>
      <c r="E140" s="63"/>
      <c r="F140" s="484"/>
      <c r="G140" s="497"/>
      <c r="H140" s="497"/>
      <c r="I140" s="35"/>
      <c r="J140" s="18"/>
      <c r="K140" s="35"/>
      <c r="L140" s="38">
        <f t="shared" si="21"/>
        <v>0</v>
      </c>
      <c r="M140" s="348">
        <f t="shared" si="22"/>
        <v>0</v>
      </c>
      <c r="N140" s="484"/>
      <c r="O140" s="497"/>
      <c r="P140" s="497"/>
      <c r="Q140" s="35"/>
      <c r="R140" s="18"/>
      <c r="S140" s="35"/>
      <c r="T140" s="348">
        <f t="shared" si="23"/>
        <v>0</v>
      </c>
      <c r="U140" s="348">
        <f t="shared" si="24"/>
        <v>0</v>
      </c>
      <c r="V140" s="38"/>
      <c r="W140" s="35"/>
      <c r="X140" s="203">
        <f t="shared" si="25"/>
        <v>0</v>
      </c>
      <c r="Y140" s="127"/>
      <c r="Z140" s="35"/>
      <c r="AA140" s="38"/>
      <c r="AB140" s="362">
        <f t="shared" si="26"/>
        <v>0</v>
      </c>
      <c r="AC140" s="18"/>
      <c r="AD140" s="35"/>
      <c r="AE140" s="35"/>
      <c r="AF140" s="170">
        <f t="shared" si="27"/>
        <v>0</v>
      </c>
      <c r="AG140" s="173">
        <f t="shared" si="28"/>
        <v>0</v>
      </c>
      <c r="AH140" s="428">
        <f t="shared" si="20"/>
        <v>0</v>
      </c>
    </row>
    <row r="141" spans="1:34" x14ac:dyDescent="0.25">
      <c r="A141" s="244">
        <v>118</v>
      </c>
      <c r="B141" s="260" t="s">
        <v>211</v>
      </c>
      <c r="C141" s="61" t="s">
        <v>12</v>
      </c>
      <c r="D141" s="432">
        <f>'Ср День 3 Нед 1'!AE141</f>
        <v>0</v>
      </c>
      <c r="E141" s="63"/>
      <c r="F141" s="484"/>
      <c r="G141" s="497"/>
      <c r="H141" s="497"/>
      <c r="I141" s="35"/>
      <c r="J141" s="18"/>
      <c r="K141" s="35"/>
      <c r="L141" s="38">
        <f t="shared" si="21"/>
        <v>0</v>
      </c>
      <c r="M141" s="348">
        <f t="shared" si="22"/>
        <v>0</v>
      </c>
      <c r="N141" s="484"/>
      <c r="O141" s="497"/>
      <c r="P141" s="497"/>
      <c r="Q141" s="35"/>
      <c r="R141" s="18"/>
      <c r="S141" s="35"/>
      <c r="T141" s="348">
        <f t="shared" si="23"/>
        <v>0</v>
      </c>
      <c r="U141" s="348">
        <f t="shared" si="24"/>
        <v>0</v>
      </c>
      <c r="V141" s="38"/>
      <c r="W141" s="35"/>
      <c r="X141" s="203">
        <f t="shared" si="25"/>
        <v>0</v>
      </c>
      <c r="Y141" s="127"/>
      <c r="Z141" s="35"/>
      <c r="AA141" s="38"/>
      <c r="AB141" s="362">
        <f t="shared" si="26"/>
        <v>0</v>
      </c>
      <c r="AC141" s="18"/>
      <c r="AD141" s="35"/>
      <c r="AE141" s="35"/>
      <c r="AF141" s="170">
        <f t="shared" si="27"/>
        <v>0</v>
      </c>
      <c r="AG141" s="173">
        <f t="shared" si="28"/>
        <v>0</v>
      </c>
      <c r="AH141" s="428">
        <f t="shared" si="20"/>
        <v>0</v>
      </c>
    </row>
    <row r="142" spans="1:34" x14ac:dyDescent="0.25">
      <c r="A142" s="401">
        <v>119</v>
      </c>
      <c r="B142" s="260" t="s">
        <v>192</v>
      </c>
      <c r="C142" s="61" t="s">
        <v>12</v>
      </c>
      <c r="D142" s="432">
        <f>'Ср День 3 Нед 1'!AE142</f>
        <v>0</v>
      </c>
      <c r="E142" s="63"/>
      <c r="F142" s="484"/>
      <c r="G142" s="497"/>
      <c r="H142" s="497"/>
      <c r="I142" s="35"/>
      <c r="J142" s="18"/>
      <c r="K142" s="35"/>
      <c r="L142" s="38">
        <f t="shared" si="21"/>
        <v>0</v>
      </c>
      <c r="M142" s="348">
        <f t="shared" si="22"/>
        <v>0</v>
      </c>
      <c r="N142" s="484"/>
      <c r="O142" s="497"/>
      <c r="P142" s="497"/>
      <c r="Q142" s="35"/>
      <c r="R142" s="18"/>
      <c r="S142" s="35"/>
      <c r="T142" s="348">
        <f t="shared" si="23"/>
        <v>0</v>
      </c>
      <c r="U142" s="348">
        <f t="shared" si="24"/>
        <v>0</v>
      </c>
      <c r="V142" s="38"/>
      <c r="W142" s="35"/>
      <c r="X142" s="203">
        <f t="shared" si="25"/>
        <v>0</v>
      </c>
      <c r="Y142" s="127"/>
      <c r="Z142" s="35"/>
      <c r="AA142" s="38"/>
      <c r="AB142" s="362">
        <f t="shared" si="26"/>
        <v>0</v>
      </c>
      <c r="AC142" s="18"/>
      <c r="AD142" s="35"/>
      <c r="AE142" s="35"/>
      <c r="AF142" s="170">
        <f t="shared" si="27"/>
        <v>0</v>
      </c>
      <c r="AG142" s="173">
        <f t="shared" si="28"/>
        <v>0</v>
      </c>
      <c r="AH142" s="428">
        <f t="shared" si="20"/>
        <v>0</v>
      </c>
    </row>
    <row r="143" spans="1:34" x14ac:dyDescent="0.25">
      <c r="A143" s="244">
        <v>120</v>
      </c>
      <c r="B143" s="22" t="s">
        <v>19</v>
      </c>
      <c r="C143" s="23" t="s">
        <v>12</v>
      </c>
      <c r="D143" s="432">
        <f>'Ср День 3 Нед 1'!AE143</f>
        <v>0</v>
      </c>
      <c r="E143" s="31"/>
      <c r="F143" s="484"/>
      <c r="G143" s="497"/>
      <c r="H143" s="497"/>
      <c r="I143" s="35"/>
      <c r="J143" s="18"/>
      <c r="K143" s="35"/>
      <c r="L143" s="38">
        <f t="shared" si="21"/>
        <v>0</v>
      </c>
      <c r="M143" s="348">
        <f t="shared" si="22"/>
        <v>0</v>
      </c>
      <c r="N143" s="484"/>
      <c r="O143" s="497"/>
      <c r="P143" s="497"/>
      <c r="Q143" s="35"/>
      <c r="R143" s="18"/>
      <c r="S143" s="35"/>
      <c r="T143" s="348">
        <f t="shared" si="23"/>
        <v>0</v>
      </c>
      <c r="U143" s="348">
        <f t="shared" si="24"/>
        <v>0</v>
      </c>
      <c r="V143" s="38"/>
      <c r="W143" s="35"/>
      <c r="X143" s="203">
        <f t="shared" si="25"/>
        <v>0</v>
      </c>
      <c r="Y143" s="36"/>
      <c r="Z143" s="36"/>
      <c r="AA143" s="38"/>
      <c r="AB143" s="362">
        <f t="shared" si="26"/>
        <v>0</v>
      </c>
      <c r="AC143" s="35"/>
      <c r="AD143" s="35"/>
      <c r="AE143" s="35"/>
      <c r="AF143" s="170">
        <f t="shared" si="27"/>
        <v>0</v>
      </c>
      <c r="AG143" s="173">
        <f t="shared" si="28"/>
        <v>0</v>
      </c>
      <c r="AH143" s="428">
        <f t="shared" si="20"/>
        <v>0</v>
      </c>
    </row>
    <row r="144" spans="1:34" ht="22.5" x14ac:dyDescent="0.25">
      <c r="A144" s="401">
        <v>121</v>
      </c>
      <c r="B144" s="260" t="s">
        <v>307</v>
      </c>
      <c r="C144" s="61" t="s">
        <v>82</v>
      </c>
      <c r="D144" s="432">
        <f>'Ср День 3 Нед 1'!AE144</f>
        <v>0</v>
      </c>
      <c r="E144" s="63"/>
      <c r="F144" s="484"/>
      <c r="G144" s="503">
        <v>1</v>
      </c>
      <c r="H144" s="503"/>
      <c r="I144" s="35"/>
      <c r="J144" s="18"/>
      <c r="K144" s="35"/>
      <c r="L144" s="38">
        <f t="shared" si="21"/>
        <v>0</v>
      </c>
      <c r="M144" s="348">
        <f t="shared" si="22"/>
        <v>1</v>
      </c>
      <c r="N144" s="484"/>
      <c r="O144" s="503">
        <v>1</v>
      </c>
      <c r="P144" s="503"/>
      <c r="Q144" s="35"/>
      <c r="R144" s="18"/>
      <c r="S144" s="35"/>
      <c r="T144" s="348">
        <f t="shared" si="23"/>
        <v>0</v>
      </c>
      <c r="U144" s="348">
        <f t="shared" si="24"/>
        <v>1</v>
      </c>
      <c r="V144" s="38"/>
      <c r="W144" s="35"/>
      <c r="X144" s="203">
        <f t="shared" si="25"/>
        <v>0</v>
      </c>
      <c r="Y144" s="36"/>
      <c r="Z144" s="36"/>
      <c r="AA144" s="38"/>
      <c r="AB144" s="362">
        <f t="shared" si="26"/>
        <v>0</v>
      </c>
      <c r="AC144" s="18"/>
      <c r="AD144" s="35"/>
      <c r="AE144" s="35"/>
      <c r="AF144" s="170">
        <f t="shared" si="27"/>
        <v>0</v>
      </c>
      <c r="AG144" s="173">
        <f t="shared" si="28"/>
        <v>2</v>
      </c>
      <c r="AH144" s="428">
        <f t="shared" si="20"/>
        <v>-2</v>
      </c>
    </row>
    <row r="145" spans="1:34" x14ac:dyDescent="0.25">
      <c r="A145" s="244">
        <v>122</v>
      </c>
      <c r="B145" s="260" t="s">
        <v>212</v>
      </c>
      <c r="C145" s="61" t="s">
        <v>82</v>
      </c>
      <c r="D145" s="432">
        <f>'Ср День 3 Нед 1'!AE145</f>
        <v>0</v>
      </c>
      <c r="E145" s="63"/>
      <c r="F145" s="484"/>
      <c r="G145" s="497"/>
      <c r="H145" s="497"/>
      <c r="I145" s="35"/>
      <c r="J145" s="18"/>
      <c r="K145" s="35"/>
      <c r="L145" s="38">
        <f t="shared" si="21"/>
        <v>0</v>
      </c>
      <c r="M145" s="348">
        <f t="shared" si="22"/>
        <v>0</v>
      </c>
      <c r="N145" s="484"/>
      <c r="O145" s="497"/>
      <c r="P145" s="497"/>
      <c r="Q145" s="35"/>
      <c r="R145" s="18"/>
      <c r="S145" s="35"/>
      <c r="T145" s="348">
        <f t="shared" si="23"/>
        <v>0</v>
      </c>
      <c r="U145" s="348">
        <f t="shared" si="24"/>
        <v>0</v>
      </c>
      <c r="V145" s="38"/>
      <c r="W145" s="35"/>
      <c r="X145" s="203">
        <f t="shared" si="25"/>
        <v>0</v>
      </c>
      <c r="Y145" s="35"/>
      <c r="Z145" s="35"/>
      <c r="AA145" s="38"/>
      <c r="AB145" s="362">
        <f t="shared" si="26"/>
        <v>0</v>
      </c>
      <c r="AC145" s="18"/>
      <c r="AD145" s="35"/>
      <c r="AE145" s="35"/>
      <c r="AF145" s="170">
        <f t="shared" si="27"/>
        <v>0</v>
      </c>
      <c r="AG145" s="173">
        <f t="shared" si="28"/>
        <v>0</v>
      </c>
      <c r="AH145" s="428">
        <f t="shared" si="20"/>
        <v>0</v>
      </c>
    </row>
    <row r="146" spans="1:34" ht="16.5" customHeight="1" x14ac:dyDescent="0.25">
      <c r="A146" s="401">
        <v>123</v>
      </c>
      <c r="B146" s="260" t="s">
        <v>219</v>
      </c>
      <c r="C146" s="61" t="s">
        <v>82</v>
      </c>
      <c r="D146" s="432">
        <f>'Ср День 3 Нед 1'!AE146</f>
        <v>0</v>
      </c>
      <c r="E146" s="63"/>
      <c r="F146" s="484"/>
      <c r="G146" s="497"/>
      <c r="H146" s="497"/>
      <c r="I146" s="35"/>
      <c r="J146" s="18"/>
      <c r="K146" s="35"/>
      <c r="L146" s="38">
        <f t="shared" si="21"/>
        <v>0</v>
      </c>
      <c r="M146" s="348">
        <f t="shared" si="22"/>
        <v>0</v>
      </c>
      <c r="N146" s="484"/>
      <c r="O146" s="497"/>
      <c r="P146" s="497"/>
      <c r="Q146" s="35"/>
      <c r="R146" s="18"/>
      <c r="S146" s="35"/>
      <c r="T146" s="348">
        <f t="shared" si="23"/>
        <v>0</v>
      </c>
      <c r="U146" s="348">
        <f t="shared" si="24"/>
        <v>0</v>
      </c>
      <c r="V146" s="38"/>
      <c r="W146" s="35"/>
      <c r="X146" s="203">
        <f t="shared" si="25"/>
        <v>0</v>
      </c>
      <c r="Y146" s="127"/>
      <c r="Z146" s="35"/>
      <c r="AA146" s="38"/>
      <c r="AB146" s="362">
        <f t="shared" si="26"/>
        <v>0</v>
      </c>
      <c r="AC146" s="18"/>
      <c r="AD146" s="35"/>
      <c r="AE146" s="35"/>
      <c r="AF146" s="170">
        <f t="shared" si="27"/>
        <v>0</v>
      </c>
      <c r="AG146" s="173">
        <f t="shared" si="28"/>
        <v>0</v>
      </c>
      <c r="AH146" s="428">
        <f t="shared" si="20"/>
        <v>0</v>
      </c>
    </row>
    <row r="147" spans="1:34" ht="22.5" x14ac:dyDescent="0.25">
      <c r="A147" s="244">
        <v>124</v>
      </c>
      <c r="B147" s="260" t="s">
        <v>213</v>
      </c>
      <c r="C147" s="61" t="s">
        <v>82</v>
      </c>
      <c r="D147" s="432">
        <f>'Ср День 3 Нед 1'!AE147</f>
        <v>0</v>
      </c>
      <c r="E147" s="63"/>
      <c r="F147" s="484"/>
      <c r="G147" s="497"/>
      <c r="H147" s="497"/>
      <c r="I147" s="35"/>
      <c r="J147" s="18"/>
      <c r="K147" s="35"/>
      <c r="L147" s="38">
        <f t="shared" si="21"/>
        <v>0</v>
      </c>
      <c r="M147" s="348">
        <f t="shared" si="22"/>
        <v>0</v>
      </c>
      <c r="N147" s="484"/>
      <c r="O147" s="497"/>
      <c r="P147" s="497"/>
      <c r="Q147" s="35"/>
      <c r="R147" s="18"/>
      <c r="S147" s="35"/>
      <c r="T147" s="348">
        <f t="shared" si="23"/>
        <v>0</v>
      </c>
      <c r="U147" s="348">
        <f t="shared" si="24"/>
        <v>0</v>
      </c>
      <c r="V147" s="38"/>
      <c r="W147" s="35"/>
      <c r="X147" s="203">
        <f t="shared" si="25"/>
        <v>0</v>
      </c>
      <c r="Y147" s="127"/>
      <c r="Z147" s="35"/>
      <c r="AA147" s="38"/>
      <c r="AB147" s="362">
        <f t="shared" si="26"/>
        <v>0</v>
      </c>
      <c r="AC147" s="18"/>
      <c r="AD147" s="35"/>
      <c r="AE147" s="35"/>
      <c r="AF147" s="170">
        <f t="shared" si="27"/>
        <v>0</v>
      </c>
      <c r="AG147" s="173">
        <f t="shared" si="28"/>
        <v>0</v>
      </c>
      <c r="AH147" s="428">
        <f t="shared" si="20"/>
        <v>0</v>
      </c>
    </row>
    <row r="148" spans="1:34" x14ac:dyDescent="0.25">
      <c r="A148" s="401">
        <v>125</v>
      </c>
      <c r="B148" s="260" t="s">
        <v>191</v>
      </c>
      <c r="C148" s="61" t="s">
        <v>82</v>
      </c>
      <c r="D148" s="432">
        <f>'Ср День 3 Нед 1'!AE148</f>
        <v>0</v>
      </c>
      <c r="E148" s="63"/>
      <c r="F148" s="484"/>
      <c r="G148" s="497"/>
      <c r="H148" s="497"/>
      <c r="I148" s="35"/>
      <c r="J148" s="18"/>
      <c r="K148" s="35"/>
      <c r="L148" s="38">
        <f t="shared" si="21"/>
        <v>0</v>
      </c>
      <c r="M148" s="348">
        <f t="shared" si="22"/>
        <v>0</v>
      </c>
      <c r="N148" s="484"/>
      <c r="O148" s="497"/>
      <c r="P148" s="497"/>
      <c r="Q148" s="35"/>
      <c r="R148" s="18"/>
      <c r="S148" s="35"/>
      <c r="T148" s="348">
        <f t="shared" si="23"/>
        <v>0</v>
      </c>
      <c r="U148" s="348">
        <f t="shared" si="24"/>
        <v>0</v>
      </c>
      <c r="V148" s="38"/>
      <c r="W148" s="35"/>
      <c r="X148" s="203">
        <f t="shared" si="25"/>
        <v>0</v>
      </c>
      <c r="Y148" s="127"/>
      <c r="Z148" s="38"/>
      <c r="AA148" s="38"/>
      <c r="AB148" s="362">
        <f t="shared" si="26"/>
        <v>0</v>
      </c>
      <c r="AC148" s="18"/>
      <c r="AD148" s="35"/>
      <c r="AE148" s="35"/>
      <c r="AF148" s="170">
        <f t="shared" si="27"/>
        <v>0</v>
      </c>
      <c r="AG148" s="173">
        <f t="shared" si="28"/>
        <v>0</v>
      </c>
      <c r="AH148" s="428">
        <f t="shared" si="20"/>
        <v>0</v>
      </c>
    </row>
  </sheetData>
  <mergeCells count="15">
    <mergeCell ref="AH2:AH4"/>
    <mergeCell ref="A1:AF1"/>
    <mergeCell ref="F2:K2"/>
    <mergeCell ref="AC2:AE2"/>
    <mergeCell ref="M2:M4"/>
    <mergeCell ref="AF2:AF4"/>
    <mergeCell ref="Y2:AA2"/>
    <mergeCell ref="AB2:AB4"/>
    <mergeCell ref="T2:T4"/>
    <mergeCell ref="U2:U4"/>
    <mergeCell ref="AG2:AG4"/>
    <mergeCell ref="V2:W2"/>
    <mergeCell ref="N2:S2"/>
    <mergeCell ref="X2:X4"/>
    <mergeCell ref="L2:L4"/>
  </mergeCells>
  <pageMargins left="0.11811023622047245" right="0.11811023622047245" top="0.19685039370078741" bottom="0.15748031496062992" header="0.31496062992125984" footer="0.31496062992125984"/>
  <pageSetup paperSize="9" scale="57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148"/>
  <sheetViews>
    <sheetView zoomScaleNormal="100" workbookViewId="0">
      <pane xSplit="3" ySplit="5" topLeftCell="D6" activePane="bottomRight" state="frozen"/>
      <selection activeCell="A3" sqref="A3"/>
      <selection pane="topRight" activeCell="D3" sqref="D3"/>
      <selection pane="bottomLeft" activeCell="A9" sqref="A9"/>
      <selection pane="bottomRight" activeCell="L14" sqref="L14"/>
    </sheetView>
  </sheetViews>
  <sheetFormatPr defaultRowHeight="15" x14ac:dyDescent="0.25"/>
  <cols>
    <col min="1" max="1" width="5.140625" style="245" customWidth="1"/>
    <col min="2" max="2" width="23.7109375" style="272" customWidth="1"/>
    <col min="3" max="3" width="4" customWidth="1"/>
    <col min="4" max="4" width="12.28515625" style="426" customWidth="1"/>
    <col min="5" max="5" width="12.5703125" style="426" customWidth="1"/>
    <col min="6" max="6" width="8.140625" customWidth="1"/>
    <col min="7" max="7" width="9.28515625" customWidth="1"/>
    <col min="8" max="8" width="8.42578125" customWidth="1"/>
    <col min="9" max="9" width="9.28515625" style="30" customWidth="1"/>
    <col min="10" max="10" width="8" customWidth="1"/>
    <col min="11" max="12" width="9.42578125" customWidth="1"/>
    <col min="13" max="13" width="7.7109375" customWidth="1"/>
    <col min="14" max="14" width="8.28515625" customWidth="1"/>
    <col min="15" max="15" width="8" customWidth="1"/>
    <col min="16" max="16" width="8.7109375" customWidth="1"/>
    <col min="17" max="17" width="9.140625" customWidth="1"/>
    <col min="18" max="18" width="8.42578125" customWidth="1"/>
    <col min="19" max="22" width="9.28515625" hidden="1" customWidth="1"/>
    <col min="23" max="23" width="9.28515625" customWidth="1"/>
    <col min="24" max="24" width="10" customWidth="1"/>
    <col min="25" max="25" width="7.7109375" customWidth="1"/>
    <col min="26" max="26" width="9.28515625" customWidth="1"/>
    <col min="27" max="27" width="15" style="171" customWidth="1"/>
    <col min="28" max="28" width="9.140625" style="431"/>
  </cols>
  <sheetData>
    <row r="1" spans="1:28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/>
    </row>
    <row r="2" spans="1:28" ht="31.5" customHeight="1" x14ac:dyDescent="0.25">
      <c r="A2" s="246"/>
      <c r="B2" s="264"/>
      <c r="C2" s="2"/>
      <c r="D2" s="2"/>
      <c r="E2" s="2"/>
      <c r="F2" s="526" t="s">
        <v>317</v>
      </c>
      <c r="G2" s="526"/>
      <c r="H2" s="526"/>
      <c r="I2" s="526"/>
      <c r="J2" s="517" t="s">
        <v>121</v>
      </c>
      <c r="K2" s="535" t="s">
        <v>318</v>
      </c>
      <c r="L2" s="535"/>
      <c r="M2" s="535"/>
      <c r="N2" s="535"/>
      <c r="O2" s="572" t="s">
        <v>121</v>
      </c>
      <c r="P2" s="534" t="s">
        <v>286</v>
      </c>
      <c r="Q2" s="534"/>
      <c r="R2" s="550" t="s">
        <v>121</v>
      </c>
      <c r="S2" s="536" t="s">
        <v>259</v>
      </c>
      <c r="T2" s="536"/>
      <c r="U2" s="536"/>
      <c r="V2" s="537" t="s">
        <v>121</v>
      </c>
      <c r="W2" s="545" t="s">
        <v>374</v>
      </c>
      <c r="X2" s="545"/>
      <c r="Y2" s="545"/>
      <c r="Z2" s="528" t="s">
        <v>121</v>
      </c>
      <c r="AA2" s="548" t="s">
        <v>140</v>
      </c>
      <c r="AB2" s="559" t="s">
        <v>264</v>
      </c>
    </row>
    <row r="3" spans="1:28" s="34" customFormat="1" ht="78.75" customHeight="1" x14ac:dyDescent="0.25">
      <c r="A3" s="247"/>
      <c r="B3" s="64" t="s">
        <v>127</v>
      </c>
      <c r="C3" s="8"/>
      <c r="D3" s="52" t="s">
        <v>262</v>
      </c>
      <c r="E3" s="52" t="s">
        <v>263</v>
      </c>
      <c r="F3" s="385" t="s">
        <v>309</v>
      </c>
      <c r="G3" s="388" t="s">
        <v>316</v>
      </c>
      <c r="H3" s="388" t="s">
        <v>330</v>
      </c>
      <c r="I3" s="388" t="s">
        <v>143</v>
      </c>
      <c r="J3" s="575"/>
      <c r="K3" s="208" t="s">
        <v>309</v>
      </c>
      <c r="L3" s="42" t="s">
        <v>316</v>
      </c>
      <c r="M3" s="42" t="s">
        <v>330</v>
      </c>
      <c r="N3" s="42" t="s">
        <v>143</v>
      </c>
      <c r="O3" s="573"/>
      <c r="P3" s="209" t="s">
        <v>229</v>
      </c>
      <c r="Q3" s="200" t="s">
        <v>115</v>
      </c>
      <c r="R3" s="551"/>
      <c r="S3" s="356" t="s">
        <v>256</v>
      </c>
      <c r="T3" s="408" t="s">
        <v>248</v>
      </c>
      <c r="U3" s="357" t="s">
        <v>145</v>
      </c>
      <c r="V3" s="562"/>
      <c r="W3" s="211" t="s">
        <v>375</v>
      </c>
      <c r="X3" s="211" t="s">
        <v>376</v>
      </c>
      <c r="Y3" s="212" t="s">
        <v>145</v>
      </c>
      <c r="Z3" s="546"/>
      <c r="AA3" s="549"/>
      <c r="AB3" s="560"/>
    </row>
    <row r="4" spans="1:28" x14ac:dyDescent="0.25">
      <c r="A4" s="247"/>
      <c r="B4" s="265" t="s">
        <v>4</v>
      </c>
      <c r="C4" s="8"/>
      <c r="D4" s="8"/>
      <c r="E4" s="8"/>
      <c r="F4" s="347" t="s">
        <v>148</v>
      </c>
      <c r="G4" s="347" t="s">
        <v>148</v>
      </c>
      <c r="H4" s="347" t="s">
        <v>148</v>
      </c>
      <c r="I4" s="347" t="s">
        <v>148</v>
      </c>
      <c r="J4" s="576"/>
      <c r="K4" s="153" t="s">
        <v>220</v>
      </c>
      <c r="L4" s="153" t="s">
        <v>220</v>
      </c>
      <c r="M4" s="153" t="s">
        <v>220</v>
      </c>
      <c r="N4" s="153" t="s">
        <v>220</v>
      </c>
      <c r="O4" s="574"/>
      <c r="P4" s="201" t="s">
        <v>220</v>
      </c>
      <c r="Q4" s="204" t="s">
        <v>220</v>
      </c>
      <c r="R4" s="552"/>
      <c r="S4" s="359" t="s">
        <v>220</v>
      </c>
      <c r="T4" s="366" t="s">
        <v>220</v>
      </c>
      <c r="U4" s="359" t="s">
        <v>220</v>
      </c>
      <c r="V4" s="563"/>
      <c r="W4" s="154" t="s">
        <v>220</v>
      </c>
      <c r="X4" s="154" t="s">
        <v>220</v>
      </c>
      <c r="Y4" s="154" t="s">
        <v>220</v>
      </c>
      <c r="Z4" s="547"/>
      <c r="AA4" s="549"/>
      <c r="AB4" s="561"/>
    </row>
    <row r="5" spans="1:28" ht="14.25" customHeight="1" x14ac:dyDescent="0.25">
      <c r="A5" s="247"/>
      <c r="B5" s="266" t="s">
        <v>5</v>
      </c>
      <c r="C5" s="11"/>
      <c r="D5" s="11"/>
      <c r="E5" s="11"/>
      <c r="F5" s="389" t="s">
        <v>85</v>
      </c>
      <c r="G5" s="389" t="s">
        <v>87</v>
      </c>
      <c r="H5" s="389" t="s">
        <v>6</v>
      </c>
      <c r="I5" s="389" t="s">
        <v>222</v>
      </c>
      <c r="J5" s="191" t="s">
        <v>293</v>
      </c>
      <c r="K5" s="383" t="s">
        <v>7</v>
      </c>
      <c r="L5" s="383" t="s">
        <v>87</v>
      </c>
      <c r="M5" s="383" t="s">
        <v>6</v>
      </c>
      <c r="N5" s="383" t="s">
        <v>301</v>
      </c>
      <c r="O5" s="346">
        <v>1</v>
      </c>
      <c r="P5" s="216" t="s">
        <v>9</v>
      </c>
      <c r="Q5" s="202" t="s">
        <v>151</v>
      </c>
      <c r="R5" s="192">
        <v>1</v>
      </c>
      <c r="S5" s="361" t="s">
        <v>112</v>
      </c>
      <c r="T5" s="409" t="s">
        <v>6</v>
      </c>
      <c r="U5" s="361" t="s">
        <v>9</v>
      </c>
      <c r="V5" s="192">
        <v>0</v>
      </c>
      <c r="W5" s="155" t="s">
        <v>367</v>
      </c>
      <c r="X5" s="155" t="s">
        <v>6</v>
      </c>
      <c r="Y5" s="155" t="s">
        <v>9</v>
      </c>
      <c r="Z5" s="191" t="s">
        <v>293</v>
      </c>
      <c r="AA5" s="179">
        <f>J5+O5+R5+Z5</f>
        <v>4</v>
      </c>
      <c r="AB5" s="44"/>
    </row>
    <row r="6" spans="1:28" x14ac:dyDescent="0.25">
      <c r="A6" s="247"/>
      <c r="B6" s="64" t="s">
        <v>177</v>
      </c>
      <c r="C6" s="52"/>
      <c r="D6" s="52"/>
      <c r="E6" s="52"/>
      <c r="F6" s="13"/>
      <c r="G6" s="33"/>
      <c r="H6" s="33"/>
      <c r="I6" s="33"/>
      <c r="J6" s="147"/>
      <c r="K6" s="145"/>
      <c r="L6" s="145"/>
      <c r="M6" s="33"/>
      <c r="N6" s="33"/>
      <c r="O6" s="147"/>
      <c r="P6" s="33"/>
      <c r="Q6" s="33"/>
      <c r="R6" s="33"/>
      <c r="S6" s="33"/>
      <c r="T6" s="33"/>
      <c r="U6" s="33"/>
      <c r="V6" s="33"/>
      <c r="W6" s="147"/>
      <c r="X6" s="33"/>
      <c r="Y6" s="33"/>
      <c r="Z6" s="147"/>
      <c r="AA6" s="172"/>
      <c r="AB6" s="44"/>
    </row>
    <row r="7" spans="1:28" x14ac:dyDescent="0.25">
      <c r="A7" s="230">
        <v>1</v>
      </c>
      <c r="B7" s="16" t="s">
        <v>11</v>
      </c>
      <c r="C7" s="17" t="s">
        <v>12</v>
      </c>
      <c r="D7" s="432">
        <f>'Чт День 4 Нед 1'!AH7</f>
        <v>0</v>
      </c>
      <c r="E7" s="432"/>
      <c r="F7" s="144"/>
      <c r="G7" s="489"/>
      <c r="H7" s="38"/>
      <c r="I7" s="38"/>
      <c r="J7" s="490">
        <f>(F7+G7+H7+I7)*$J$5</f>
        <v>0</v>
      </c>
      <c r="K7" s="483"/>
      <c r="L7" s="489"/>
      <c r="M7" s="38"/>
      <c r="N7" s="144"/>
      <c r="O7" s="168">
        <f>(K7+L7+M7+N7)*$O$5</f>
        <v>0</v>
      </c>
      <c r="P7" s="38"/>
      <c r="Q7" s="38"/>
      <c r="R7" s="203">
        <f>(Q7+P7)*$R$5</f>
        <v>0</v>
      </c>
      <c r="S7" s="38"/>
      <c r="T7" s="38"/>
      <c r="U7" s="38"/>
      <c r="V7" s="362">
        <f>(U7+T7+S7)*$V$5</f>
        <v>0</v>
      </c>
      <c r="W7" s="38"/>
      <c r="X7" s="38"/>
      <c r="Y7" s="38"/>
      <c r="Z7" s="170">
        <f>(X7+W7+Y7)*$Z$5</f>
        <v>0</v>
      </c>
      <c r="AA7" s="173">
        <f>J7+O7+R7+Z7</f>
        <v>0</v>
      </c>
      <c r="AB7" s="428">
        <f t="shared" ref="AB7:AB38" si="0">(D7+E70)-AA7</f>
        <v>0</v>
      </c>
    </row>
    <row r="8" spans="1:28" x14ac:dyDescent="0.25">
      <c r="A8" s="230">
        <v>2</v>
      </c>
      <c r="B8" s="19" t="s">
        <v>13</v>
      </c>
      <c r="C8" s="20" t="s">
        <v>12</v>
      </c>
      <c r="D8" s="432">
        <f>'Чт День 4 Нед 1'!AH8</f>
        <v>-0.14000000000000001</v>
      </c>
      <c r="E8" s="432"/>
      <c r="F8" s="489"/>
      <c r="G8" s="489"/>
      <c r="H8" s="38"/>
      <c r="I8" s="404">
        <v>0.02</v>
      </c>
      <c r="J8" s="490">
        <f t="shared" ref="J8:J71" si="1">(F8+G8+H8+I8)*$J$5</f>
        <v>0.02</v>
      </c>
      <c r="K8" s="483"/>
      <c r="L8" s="489"/>
      <c r="M8" s="38"/>
      <c r="N8" s="405">
        <v>2.5000000000000001E-2</v>
      </c>
      <c r="O8" s="168">
        <f t="shared" ref="O8:O71" si="2">(K8+L8+M8+N8)*$O$5</f>
        <v>2.5000000000000001E-2</v>
      </c>
      <c r="P8" s="38"/>
      <c r="Q8" s="38"/>
      <c r="R8" s="203">
        <f t="shared" ref="R8:R38" si="3">(Q8+P8)*$R$5</f>
        <v>0</v>
      </c>
      <c r="S8" s="38"/>
      <c r="T8" s="38"/>
      <c r="U8" s="38"/>
      <c r="V8" s="362">
        <f t="shared" ref="V8:V71" si="4">(U8+T8+S8)*$V$5</f>
        <v>0</v>
      </c>
      <c r="W8" s="162"/>
      <c r="X8" s="162"/>
      <c r="Y8" s="38"/>
      <c r="Z8" s="170">
        <f t="shared" ref="Z8:Z38" si="5">(X8+W8+Y8)*$Z$5</f>
        <v>0</v>
      </c>
      <c r="AA8" s="173">
        <f t="shared" ref="AA8:AA71" si="6">J8+O8+R8+Z8</f>
        <v>4.4999999999999998E-2</v>
      </c>
      <c r="AB8" s="428">
        <f t="shared" si="0"/>
        <v>-0.185</v>
      </c>
    </row>
    <row r="9" spans="1:28" x14ac:dyDescent="0.25">
      <c r="A9" s="230">
        <v>3</v>
      </c>
      <c r="B9" s="78" t="s">
        <v>142</v>
      </c>
      <c r="C9" s="17" t="s">
        <v>12</v>
      </c>
      <c r="D9" s="432">
        <f>'Чт День 4 Нед 1'!AH9</f>
        <v>-0.44499999999999995</v>
      </c>
      <c r="E9" s="432"/>
      <c r="F9" s="489"/>
      <c r="G9" s="489"/>
      <c r="H9" s="38"/>
      <c r="I9" s="404">
        <v>0.03</v>
      </c>
      <c r="J9" s="490">
        <f t="shared" si="1"/>
        <v>0.03</v>
      </c>
      <c r="K9" s="483"/>
      <c r="L9" s="489"/>
      <c r="M9" s="38"/>
      <c r="N9" s="405">
        <v>0.04</v>
      </c>
      <c r="O9" s="168">
        <f t="shared" si="2"/>
        <v>0.04</v>
      </c>
      <c r="P9" s="38"/>
      <c r="Q9" s="38"/>
      <c r="R9" s="203">
        <f t="shared" si="3"/>
        <v>0</v>
      </c>
      <c r="S9" s="38"/>
      <c r="T9" s="38"/>
      <c r="U9" s="169">
        <v>0.03</v>
      </c>
      <c r="V9" s="362">
        <f t="shared" si="4"/>
        <v>0</v>
      </c>
      <c r="W9" s="194"/>
      <c r="X9" s="162"/>
      <c r="Y9" s="404">
        <v>0.03</v>
      </c>
      <c r="Z9" s="170">
        <f t="shared" si="5"/>
        <v>0.03</v>
      </c>
      <c r="AA9" s="173">
        <f t="shared" si="6"/>
        <v>0.1</v>
      </c>
      <c r="AB9" s="428">
        <f t="shared" si="0"/>
        <v>-0.54499999999999993</v>
      </c>
    </row>
    <row r="10" spans="1:28" x14ac:dyDescent="0.25">
      <c r="A10" s="230">
        <v>4</v>
      </c>
      <c r="B10" s="85" t="s">
        <v>199</v>
      </c>
      <c r="C10" s="23" t="s">
        <v>82</v>
      </c>
      <c r="D10" s="432">
        <f>'Чт День 4 Нед 1'!AH10</f>
        <v>-1</v>
      </c>
      <c r="E10" s="433"/>
      <c r="F10" s="489"/>
      <c r="G10" s="489"/>
      <c r="H10" s="38"/>
      <c r="I10" s="38"/>
      <c r="J10" s="490">
        <f t="shared" si="1"/>
        <v>0</v>
      </c>
      <c r="K10" s="483"/>
      <c r="L10" s="489"/>
      <c r="M10" s="38"/>
      <c r="N10" s="144"/>
      <c r="O10" s="168">
        <f t="shared" si="2"/>
        <v>0</v>
      </c>
      <c r="P10" s="38"/>
      <c r="Q10" s="38"/>
      <c r="R10" s="203">
        <f t="shared" si="3"/>
        <v>0</v>
      </c>
      <c r="S10" s="38"/>
      <c r="T10" s="38"/>
      <c r="U10" s="38"/>
      <c r="V10" s="362">
        <f t="shared" si="4"/>
        <v>0</v>
      </c>
      <c r="W10" s="194"/>
      <c r="X10" s="162"/>
      <c r="Y10" s="38"/>
      <c r="Z10" s="170">
        <f t="shared" si="5"/>
        <v>0</v>
      </c>
      <c r="AA10" s="173">
        <f t="shared" si="6"/>
        <v>0</v>
      </c>
      <c r="AB10" s="428">
        <f t="shared" si="0"/>
        <v>-1</v>
      </c>
    </row>
    <row r="11" spans="1:28" x14ac:dyDescent="0.25">
      <c r="A11" s="247"/>
      <c r="B11" s="64" t="s">
        <v>167</v>
      </c>
      <c r="C11" s="7"/>
      <c r="D11" s="432">
        <f>'Чт День 4 Нед 1'!AH11</f>
        <v>0</v>
      </c>
      <c r="E11" s="7"/>
      <c r="F11" s="489"/>
      <c r="G11" s="489"/>
      <c r="H11" s="38"/>
      <c r="I11" s="38"/>
      <c r="J11" s="490">
        <f t="shared" si="1"/>
        <v>0</v>
      </c>
      <c r="K11" s="483"/>
      <c r="L11" s="489"/>
      <c r="M11" s="38"/>
      <c r="N11" s="144"/>
      <c r="O11" s="168">
        <f t="shared" si="2"/>
        <v>0</v>
      </c>
      <c r="P11" s="38"/>
      <c r="Q11" s="38"/>
      <c r="R11" s="203">
        <f t="shared" si="3"/>
        <v>0</v>
      </c>
      <c r="S11" s="38"/>
      <c r="T11" s="38"/>
      <c r="U11" s="38"/>
      <c r="V11" s="362">
        <f t="shared" si="4"/>
        <v>0</v>
      </c>
      <c r="W11" s="194"/>
      <c r="X11" s="162"/>
      <c r="Y11" s="38"/>
      <c r="Z11" s="170">
        <f t="shared" si="5"/>
        <v>0</v>
      </c>
      <c r="AA11" s="173">
        <f t="shared" si="6"/>
        <v>0</v>
      </c>
      <c r="AB11" s="428">
        <f t="shared" si="0"/>
        <v>0</v>
      </c>
    </row>
    <row r="12" spans="1:28" x14ac:dyDescent="0.25">
      <c r="A12" s="230">
        <v>5</v>
      </c>
      <c r="B12" s="16" t="s">
        <v>44</v>
      </c>
      <c r="C12" s="17" t="s">
        <v>12</v>
      </c>
      <c r="D12" s="432">
        <f>'Чт День 4 Нед 1'!AH12</f>
        <v>-0.45710000000000001</v>
      </c>
      <c r="E12" s="432"/>
      <c r="F12" s="489"/>
      <c r="G12" s="489"/>
      <c r="H12" s="38"/>
      <c r="I12" s="38"/>
      <c r="J12" s="490">
        <f t="shared" si="1"/>
        <v>0</v>
      </c>
      <c r="K12" s="483"/>
      <c r="L12" s="489"/>
      <c r="M12" s="38"/>
      <c r="N12" s="144"/>
      <c r="O12" s="168">
        <f t="shared" si="2"/>
        <v>0</v>
      </c>
      <c r="P12" s="38"/>
      <c r="Q12" s="38"/>
      <c r="R12" s="203">
        <f t="shared" si="3"/>
        <v>0</v>
      </c>
      <c r="S12" s="38">
        <v>7.4999999999999997E-2</v>
      </c>
      <c r="T12" s="38"/>
      <c r="U12" s="38"/>
      <c r="V12" s="362">
        <f t="shared" si="4"/>
        <v>0</v>
      </c>
      <c r="W12" s="194"/>
      <c r="X12" s="162"/>
      <c r="Y12" s="38"/>
      <c r="Z12" s="170">
        <f t="shared" si="5"/>
        <v>0</v>
      </c>
      <c r="AA12" s="173">
        <f t="shared" si="6"/>
        <v>0</v>
      </c>
      <c r="AB12" s="428">
        <f t="shared" si="0"/>
        <v>-0.45710000000000001</v>
      </c>
    </row>
    <row r="13" spans="1:28" x14ac:dyDescent="0.25">
      <c r="A13" s="230">
        <v>6</v>
      </c>
      <c r="B13" s="16" t="s">
        <v>49</v>
      </c>
      <c r="C13" s="17" t="s">
        <v>12</v>
      </c>
      <c r="D13" s="432">
        <f>'Чт День 4 Нед 1'!AH13</f>
        <v>0</v>
      </c>
      <c r="E13" s="432"/>
      <c r="F13" s="489"/>
      <c r="G13" s="489"/>
      <c r="H13" s="38"/>
      <c r="I13" s="38"/>
      <c r="J13" s="490">
        <f t="shared" si="1"/>
        <v>0</v>
      </c>
      <c r="K13" s="483"/>
      <c r="L13" s="489"/>
      <c r="M13" s="38"/>
      <c r="N13" s="144"/>
      <c r="O13" s="168">
        <f t="shared" si="2"/>
        <v>0</v>
      </c>
      <c r="P13" s="38"/>
      <c r="Q13" s="38"/>
      <c r="R13" s="203">
        <f t="shared" si="3"/>
        <v>0</v>
      </c>
      <c r="S13" s="38"/>
      <c r="T13" s="38"/>
      <c r="U13" s="38"/>
      <c r="V13" s="362">
        <f t="shared" si="4"/>
        <v>0</v>
      </c>
      <c r="W13" s="194"/>
      <c r="X13" s="162"/>
      <c r="Y13" s="38"/>
      <c r="Z13" s="170">
        <f t="shared" si="5"/>
        <v>0</v>
      </c>
      <c r="AA13" s="173">
        <f t="shared" si="6"/>
        <v>0</v>
      </c>
      <c r="AB13" s="428">
        <f t="shared" si="0"/>
        <v>0</v>
      </c>
    </row>
    <row r="14" spans="1:28" x14ac:dyDescent="0.25">
      <c r="A14" s="230">
        <v>7</v>
      </c>
      <c r="B14" s="16" t="s">
        <v>50</v>
      </c>
      <c r="C14" s="17" t="s">
        <v>12</v>
      </c>
      <c r="D14" s="432">
        <f>'Чт День 4 Нед 1'!AH14</f>
        <v>-3.5000000000000003E-2</v>
      </c>
      <c r="E14" s="432"/>
      <c r="F14" s="489"/>
      <c r="G14" s="489"/>
      <c r="H14" s="38"/>
      <c r="I14" s="38"/>
      <c r="J14" s="490">
        <f t="shared" si="1"/>
        <v>0</v>
      </c>
      <c r="K14" s="483"/>
      <c r="L14" s="489"/>
      <c r="M14" s="38"/>
      <c r="N14" s="144"/>
      <c r="O14" s="168">
        <f t="shared" si="2"/>
        <v>0</v>
      </c>
      <c r="P14" s="38"/>
      <c r="Q14" s="38"/>
      <c r="R14" s="203">
        <f t="shared" si="3"/>
        <v>0</v>
      </c>
      <c r="S14" s="38"/>
      <c r="T14" s="38"/>
      <c r="U14" s="38"/>
      <c r="V14" s="362">
        <f t="shared" si="4"/>
        <v>0</v>
      </c>
      <c r="W14" s="504">
        <v>5.0000000000000001E-3</v>
      </c>
      <c r="X14" s="162"/>
      <c r="Y14" s="38"/>
      <c r="Z14" s="170">
        <f t="shared" si="5"/>
        <v>5.0000000000000001E-3</v>
      </c>
      <c r="AA14" s="173">
        <f t="shared" si="6"/>
        <v>5.0000000000000001E-3</v>
      </c>
      <c r="AB14" s="428">
        <f t="shared" si="0"/>
        <v>-0.04</v>
      </c>
    </row>
    <row r="15" spans="1:28" x14ac:dyDescent="0.25">
      <c r="A15" s="230">
        <v>8</v>
      </c>
      <c r="B15" s="16" t="s">
        <v>48</v>
      </c>
      <c r="C15" s="17" t="s">
        <v>12</v>
      </c>
      <c r="D15" s="432">
        <f>'Чт День 4 Нед 1'!AH15</f>
        <v>0</v>
      </c>
      <c r="E15" s="432"/>
      <c r="F15" s="489"/>
      <c r="G15" s="489"/>
      <c r="H15" s="38"/>
      <c r="I15" s="38"/>
      <c r="J15" s="490">
        <f t="shared" si="1"/>
        <v>0</v>
      </c>
      <c r="K15" s="483"/>
      <c r="L15" s="489"/>
      <c r="M15" s="38"/>
      <c r="N15" s="144"/>
      <c r="O15" s="168">
        <f t="shared" si="2"/>
        <v>0</v>
      </c>
      <c r="P15" s="38"/>
      <c r="Q15" s="38"/>
      <c r="R15" s="203">
        <f t="shared" si="3"/>
        <v>0</v>
      </c>
      <c r="S15" s="38"/>
      <c r="T15" s="38"/>
      <c r="U15" s="38"/>
      <c r="V15" s="362">
        <f t="shared" si="4"/>
        <v>0</v>
      </c>
      <c r="W15" s="194"/>
      <c r="X15" s="162"/>
      <c r="Y15" s="38"/>
      <c r="Z15" s="170">
        <f t="shared" si="5"/>
        <v>0</v>
      </c>
      <c r="AA15" s="173">
        <f t="shared" si="6"/>
        <v>0</v>
      </c>
      <c r="AB15" s="428">
        <f t="shared" si="0"/>
        <v>0</v>
      </c>
    </row>
    <row r="16" spans="1:28" x14ac:dyDescent="0.25">
      <c r="A16" s="230">
        <v>9</v>
      </c>
      <c r="B16" s="16" t="s">
        <v>46</v>
      </c>
      <c r="C16" s="17" t="s">
        <v>12</v>
      </c>
      <c r="D16" s="432">
        <f>'Чт День 4 Нед 1'!AH16</f>
        <v>0</v>
      </c>
      <c r="E16" s="432"/>
      <c r="F16" s="489"/>
      <c r="G16" s="489"/>
      <c r="H16" s="38"/>
      <c r="I16" s="38"/>
      <c r="J16" s="490">
        <f t="shared" si="1"/>
        <v>0</v>
      </c>
      <c r="K16" s="483"/>
      <c r="L16" s="489"/>
      <c r="M16" s="38"/>
      <c r="N16" s="144"/>
      <c r="O16" s="168">
        <f t="shared" si="2"/>
        <v>0</v>
      </c>
      <c r="P16" s="38"/>
      <c r="Q16" s="38"/>
      <c r="R16" s="203">
        <f t="shared" si="3"/>
        <v>0</v>
      </c>
      <c r="S16" s="38"/>
      <c r="T16" s="38"/>
      <c r="U16" s="38"/>
      <c r="V16" s="362">
        <f t="shared" si="4"/>
        <v>0</v>
      </c>
      <c r="W16" s="194"/>
      <c r="X16" s="162"/>
      <c r="Y16" s="38"/>
      <c r="Z16" s="170">
        <f t="shared" si="5"/>
        <v>0</v>
      </c>
      <c r="AA16" s="173">
        <f t="shared" si="6"/>
        <v>0</v>
      </c>
      <c r="AB16" s="428">
        <f t="shared" si="0"/>
        <v>0</v>
      </c>
    </row>
    <row r="17" spans="1:28" x14ac:dyDescent="0.25">
      <c r="A17" s="230">
        <v>10</v>
      </c>
      <c r="B17" s="16" t="s">
        <v>99</v>
      </c>
      <c r="C17" s="17" t="s">
        <v>12</v>
      </c>
      <c r="D17" s="432">
        <f>'Чт День 4 Нед 1'!AH17</f>
        <v>0</v>
      </c>
      <c r="E17" s="432"/>
      <c r="F17" s="489"/>
      <c r="G17" s="489"/>
      <c r="H17" s="38"/>
      <c r="I17" s="38"/>
      <c r="J17" s="490">
        <f t="shared" si="1"/>
        <v>0</v>
      </c>
      <c r="K17" s="483"/>
      <c r="L17" s="489"/>
      <c r="M17" s="38"/>
      <c r="N17" s="144"/>
      <c r="O17" s="168">
        <f t="shared" si="2"/>
        <v>0</v>
      </c>
      <c r="P17" s="38"/>
      <c r="Q17" s="38"/>
      <c r="R17" s="203">
        <f t="shared" si="3"/>
        <v>0</v>
      </c>
      <c r="S17" s="38"/>
      <c r="T17" s="38"/>
      <c r="U17" s="38"/>
      <c r="V17" s="362">
        <f t="shared" si="4"/>
        <v>0</v>
      </c>
      <c r="W17" s="194"/>
      <c r="X17" s="162"/>
      <c r="Y17" s="38"/>
      <c r="Z17" s="170">
        <f t="shared" si="5"/>
        <v>0</v>
      </c>
      <c r="AA17" s="173">
        <f t="shared" si="6"/>
        <v>0</v>
      </c>
      <c r="AB17" s="428">
        <f t="shared" si="0"/>
        <v>0</v>
      </c>
    </row>
    <row r="18" spans="1:28" x14ac:dyDescent="0.25">
      <c r="A18" s="230">
        <v>11</v>
      </c>
      <c r="B18" s="16" t="s">
        <v>47</v>
      </c>
      <c r="C18" s="17" t="s">
        <v>12</v>
      </c>
      <c r="D18" s="432">
        <f>'Чт День 4 Нед 1'!AH18</f>
        <v>0</v>
      </c>
      <c r="E18" s="432"/>
      <c r="F18" s="489"/>
      <c r="G18" s="489"/>
      <c r="H18" s="38"/>
      <c r="I18" s="38"/>
      <c r="J18" s="490">
        <f t="shared" si="1"/>
        <v>0</v>
      </c>
      <c r="K18" s="483"/>
      <c r="L18" s="489"/>
      <c r="M18" s="38"/>
      <c r="N18" s="144"/>
      <c r="O18" s="168">
        <f t="shared" si="2"/>
        <v>0</v>
      </c>
      <c r="P18" s="38"/>
      <c r="Q18" s="38"/>
      <c r="R18" s="203">
        <f t="shared" si="3"/>
        <v>0</v>
      </c>
      <c r="S18" s="38"/>
      <c r="T18" s="38"/>
      <c r="U18" s="38"/>
      <c r="V18" s="362">
        <f t="shared" si="4"/>
        <v>0</v>
      </c>
      <c r="W18" s="194"/>
      <c r="X18" s="162"/>
      <c r="Y18" s="38"/>
      <c r="Z18" s="170">
        <f t="shared" si="5"/>
        <v>0</v>
      </c>
      <c r="AA18" s="173">
        <f t="shared" si="6"/>
        <v>0</v>
      </c>
      <c r="AB18" s="428">
        <f t="shared" si="0"/>
        <v>0</v>
      </c>
    </row>
    <row r="19" spans="1:28" x14ac:dyDescent="0.25">
      <c r="A19" s="230">
        <v>12</v>
      </c>
      <c r="B19" s="54" t="s">
        <v>155</v>
      </c>
      <c r="C19" s="17" t="s">
        <v>12</v>
      </c>
      <c r="D19" s="432">
        <f>'Чт День 4 Нед 1'!AH19</f>
        <v>0</v>
      </c>
      <c r="E19" s="432"/>
      <c r="F19" s="489"/>
      <c r="G19" s="489"/>
      <c r="H19" s="38"/>
      <c r="I19" s="38"/>
      <c r="J19" s="490">
        <f t="shared" si="1"/>
        <v>0</v>
      </c>
      <c r="K19" s="483"/>
      <c r="L19" s="489"/>
      <c r="M19" s="38"/>
      <c r="N19" s="144"/>
      <c r="O19" s="168">
        <f t="shared" si="2"/>
        <v>0</v>
      </c>
      <c r="P19" s="38"/>
      <c r="Q19" s="38"/>
      <c r="R19" s="203">
        <f t="shared" si="3"/>
        <v>0</v>
      </c>
      <c r="S19" s="38"/>
      <c r="T19" s="38"/>
      <c r="U19" s="38"/>
      <c r="V19" s="362">
        <f t="shared" si="4"/>
        <v>0</v>
      </c>
      <c r="W19" s="194"/>
      <c r="X19" s="162"/>
      <c r="Y19" s="38"/>
      <c r="Z19" s="170">
        <f t="shared" si="5"/>
        <v>0</v>
      </c>
      <c r="AA19" s="173">
        <f t="shared" si="6"/>
        <v>0</v>
      </c>
      <c r="AB19" s="428">
        <f t="shared" si="0"/>
        <v>0</v>
      </c>
    </row>
    <row r="20" spans="1:28" x14ac:dyDescent="0.25">
      <c r="A20" s="247"/>
      <c r="B20" s="64" t="s">
        <v>40</v>
      </c>
      <c r="C20" s="52"/>
      <c r="D20" s="432">
        <f>'Чт День 4 Нед 1'!AH20</f>
        <v>0</v>
      </c>
      <c r="E20" s="52"/>
      <c r="F20" s="495"/>
      <c r="G20" s="495"/>
      <c r="H20" s="38"/>
      <c r="I20" s="147"/>
      <c r="J20" s="490">
        <f t="shared" si="1"/>
        <v>0</v>
      </c>
      <c r="K20" s="501"/>
      <c r="L20" s="495"/>
      <c r="M20" s="38"/>
      <c r="N20" s="146"/>
      <c r="O20" s="168">
        <f t="shared" si="2"/>
        <v>0</v>
      </c>
      <c r="P20" s="147"/>
      <c r="Q20" s="147"/>
      <c r="R20" s="203">
        <f t="shared" si="3"/>
        <v>0</v>
      </c>
      <c r="S20" s="147"/>
      <c r="T20" s="147"/>
      <c r="U20" s="147"/>
      <c r="V20" s="362">
        <f t="shared" si="4"/>
        <v>0</v>
      </c>
      <c r="W20" s="195"/>
      <c r="X20" s="185"/>
      <c r="Y20" s="147"/>
      <c r="Z20" s="170">
        <f t="shared" si="5"/>
        <v>0</v>
      </c>
      <c r="AA20" s="173">
        <f t="shared" si="6"/>
        <v>0</v>
      </c>
      <c r="AB20" s="428">
        <f t="shared" si="0"/>
        <v>0</v>
      </c>
    </row>
    <row r="21" spans="1:28" x14ac:dyDescent="0.25">
      <c r="A21" s="230">
        <v>13</v>
      </c>
      <c r="B21" s="16" t="s">
        <v>41</v>
      </c>
      <c r="C21" s="17" t="s">
        <v>12</v>
      </c>
      <c r="D21" s="432">
        <f>'Чт День 4 Нед 1'!AH21</f>
        <v>-3.6499999999999998E-2</v>
      </c>
      <c r="E21" s="432"/>
      <c r="F21" s="405">
        <v>3.0000000000000001E-3</v>
      </c>
      <c r="G21" s="405">
        <v>4.0000000000000001E-3</v>
      </c>
      <c r="H21" s="38"/>
      <c r="I21" s="38"/>
      <c r="J21" s="490">
        <f t="shared" si="1"/>
        <v>7.0000000000000001E-3</v>
      </c>
      <c r="K21" s="404">
        <v>5.0000000000000001E-3</v>
      </c>
      <c r="L21" s="405">
        <v>4.0000000000000001E-3</v>
      </c>
      <c r="M21" s="38"/>
      <c r="N21" s="144"/>
      <c r="O21" s="168">
        <f t="shared" si="2"/>
        <v>9.0000000000000011E-3</v>
      </c>
      <c r="P21" s="38"/>
      <c r="Q21" s="38"/>
      <c r="R21" s="203">
        <f t="shared" si="3"/>
        <v>0</v>
      </c>
      <c r="S21" s="38"/>
      <c r="T21" s="38"/>
      <c r="U21" s="38"/>
      <c r="V21" s="362">
        <f t="shared" si="4"/>
        <v>0</v>
      </c>
      <c r="W21" s="504">
        <v>5.0000000000000001E-3</v>
      </c>
      <c r="X21" s="162"/>
      <c r="Y21" s="38"/>
      <c r="Z21" s="170">
        <f t="shared" si="5"/>
        <v>5.0000000000000001E-3</v>
      </c>
      <c r="AA21" s="173">
        <f t="shared" si="6"/>
        <v>2.1000000000000001E-2</v>
      </c>
      <c r="AB21" s="428">
        <f t="shared" si="0"/>
        <v>-5.7499999999999996E-2</v>
      </c>
    </row>
    <row r="22" spans="1:28" x14ac:dyDescent="0.25">
      <c r="A22" s="230">
        <v>14</v>
      </c>
      <c r="B22" s="16" t="s">
        <v>42</v>
      </c>
      <c r="C22" s="17" t="s">
        <v>12</v>
      </c>
      <c r="D22" s="432">
        <f>'Чт День 4 Нед 1'!AH22</f>
        <v>-4.2999999999999997E-2</v>
      </c>
      <c r="E22" s="432"/>
      <c r="F22" s="489"/>
      <c r="G22" s="489"/>
      <c r="H22" s="38"/>
      <c r="I22" s="38"/>
      <c r="J22" s="490">
        <f t="shared" si="1"/>
        <v>0</v>
      </c>
      <c r="K22" s="483"/>
      <c r="L22" s="489"/>
      <c r="M22" s="38"/>
      <c r="N22" s="38"/>
      <c r="O22" s="168">
        <f t="shared" si="2"/>
        <v>0</v>
      </c>
      <c r="P22" s="38"/>
      <c r="Q22" s="38"/>
      <c r="R22" s="203">
        <f t="shared" si="3"/>
        <v>0</v>
      </c>
      <c r="S22" s="169">
        <v>3.0000000000000001E-3</v>
      </c>
      <c r="T22" s="38"/>
      <c r="U22" s="38"/>
      <c r="V22" s="362">
        <f t="shared" si="4"/>
        <v>0</v>
      </c>
      <c r="W22" s="194"/>
      <c r="X22" s="162"/>
      <c r="Y22" s="38"/>
      <c r="Z22" s="170">
        <f t="shared" si="5"/>
        <v>0</v>
      </c>
      <c r="AA22" s="173">
        <f t="shared" si="6"/>
        <v>0</v>
      </c>
      <c r="AB22" s="428">
        <f t="shared" si="0"/>
        <v>-4.2999999999999997E-2</v>
      </c>
    </row>
    <row r="23" spans="1:28" x14ac:dyDescent="0.25">
      <c r="A23" s="230">
        <v>15</v>
      </c>
      <c r="B23" s="16" t="s">
        <v>43</v>
      </c>
      <c r="C23" s="17" t="s">
        <v>12</v>
      </c>
      <c r="D23" s="432">
        <f>'Чт День 4 Нед 1'!AH23</f>
        <v>0</v>
      </c>
      <c r="E23" s="432"/>
      <c r="F23" s="489"/>
      <c r="G23" s="489"/>
      <c r="H23" s="38"/>
      <c r="I23" s="38"/>
      <c r="J23" s="490">
        <f t="shared" si="1"/>
        <v>0</v>
      </c>
      <c r="K23" s="483"/>
      <c r="L23" s="489"/>
      <c r="M23" s="38"/>
      <c r="N23" s="38"/>
      <c r="O23" s="168">
        <f t="shared" si="2"/>
        <v>0</v>
      </c>
      <c r="P23" s="38"/>
      <c r="Q23" s="38"/>
      <c r="R23" s="203">
        <f t="shared" si="3"/>
        <v>0</v>
      </c>
      <c r="S23" s="38"/>
      <c r="T23" s="38"/>
      <c r="U23" s="38"/>
      <c r="V23" s="362">
        <f t="shared" si="4"/>
        <v>0</v>
      </c>
      <c r="W23" s="194"/>
      <c r="X23" s="162"/>
      <c r="Y23" s="38"/>
      <c r="Z23" s="170">
        <f t="shared" si="5"/>
        <v>0</v>
      </c>
      <c r="AA23" s="173">
        <f t="shared" si="6"/>
        <v>0</v>
      </c>
      <c r="AB23" s="428">
        <f t="shared" si="0"/>
        <v>0</v>
      </c>
    </row>
    <row r="24" spans="1:28" x14ac:dyDescent="0.25">
      <c r="A24" s="247"/>
      <c r="B24" s="64" t="s">
        <v>15</v>
      </c>
      <c r="C24" s="52"/>
      <c r="D24" s="432">
        <f>'Чт День 4 Нед 1'!AH24</f>
        <v>0</v>
      </c>
      <c r="E24" s="52"/>
      <c r="F24" s="495"/>
      <c r="G24" s="495"/>
      <c r="H24" s="38"/>
      <c r="I24" s="147"/>
      <c r="J24" s="490">
        <f t="shared" si="1"/>
        <v>0</v>
      </c>
      <c r="K24" s="501"/>
      <c r="L24" s="495"/>
      <c r="M24" s="38"/>
      <c r="N24" s="147"/>
      <c r="O24" s="168">
        <f t="shared" si="2"/>
        <v>0</v>
      </c>
      <c r="P24" s="147"/>
      <c r="Q24" s="147"/>
      <c r="R24" s="203">
        <f t="shared" si="3"/>
        <v>0</v>
      </c>
      <c r="S24" s="147"/>
      <c r="T24" s="147"/>
      <c r="U24" s="147"/>
      <c r="V24" s="362">
        <f t="shared" si="4"/>
        <v>0</v>
      </c>
      <c r="W24" s="195"/>
      <c r="X24" s="185"/>
      <c r="Y24" s="147"/>
      <c r="Z24" s="170">
        <f t="shared" si="5"/>
        <v>0</v>
      </c>
      <c r="AA24" s="173">
        <f t="shared" si="6"/>
        <v>0</v>
      </c>
      <c r="AB24" s="428">
        <f t="shared" si="0"/>
        <v>0</v>
      </c>
    </row>
    <row r="25" spans="1:28" x14ac:dyDescent="0.25">
      <c r="A25" s="230">
        <v>16</v>
      </c>
      <c r="B25" s="19" t="s">
        <v>16</v>
      </c>
      <c r="C25" s="20" t="s">
        <v>12</v>
      </c>
      <c r="D25" s="432">
        <f>'Чт День 4 Нед 1'!AH25</f>
        <v>0</v>
      </c>
      <c r="E25" s="432"/>
      <c r="F25" s="489"/>
      <c r="G25" s="489"/>
      <c r="H25" s="38"/>
      <c r="I25" s="38"/>
      <c r="J25" s="490">
        <f t="shared" si="1"/>
        <v>0</v>
      </c>
      <c r="K25" s="483"/>
      <c r="L25" s="489"/>
      <c r="M25" s="38"/>
      <c r="N25" s="38"/>
      <c r="O25" s="168">
        <f t="shared" si="2"/>
        <v>0</v>
      </c>
      <c r="P25" s="38"/>
      <c r="Q25" s="38"/>
      <c r="R25" s="203">
        <f t="shared" si="3"/>
        <v>0</v>
      </c>
      <c r="S25" s="38"/>
      <c r="T25" s="38"/>
      <c r="U25" s="38"/>
      <c r="V25" s="362">
        <f t="shared" si="4"/>
        <v>0</v>
      </c>
      <c r="W25" s="194"/>
      <c r="X25" s="162"/>
      <c r="Y25" s="38"/>
      <c r="Z25" s="170">
        <f t="shared" si="5"/>
        <v>0</v>
      </c>
      <c r="AA25" s="173">
        <f t="shared" si="6"/>
        <v>0</v>
      </c>
      <c r="AB25" s="428">
        <f t="shared" si="0"/>
        <v>0</v>
      </c>
    </row>
    <row r="26" spans="1:28" x14ac:dyDescent="0.25">
      <c r="A26" s="230">
        <v>17</v>
      </c>
      <c r="B26" s="20" t="s">
        <v>208</v>
      </c>
      <c r="C26" s="20" t="s">
        <v>12</v>
      </c>
      <c r="D26" s="432">
        <f>'Чт День 4 Нед 1'!AH26</f>
        <v>-8.7969999999999993E-2</v>
      </c>
      <c r="E26" s="432"/>
      <c r="F26" s="489"/>
      <c r="G26" s="489"/>
      <c r="H26" s="38"/>
      <c r="I26" s="38"/>
      <c r="J26" s="490">
        <f t="shared" si="1"/>
        <v>0</v>
      </c>
      <c r="K26" s="483"/>
      <c r="L26" s="489"/>
      <c r="M26" s="38"/>
      <c r="N26" s="38"/>
      <c r="O26" s="168">
        <f t="shared" si="2"/>
        <v>0</v>
      </c>
      <c r="P26" s="38"/>
      <c r="Q26" s="38"/>
      <c r="R26" s="203">
        <f t="shared" si="3"/>
        <v>0</v>
      </c>
      <c r="S26" s="38"/>
      <c r="T26" s="38"/>
      <c r="U26" s="38"/>
      <c r="V26" s="362">
        <f t="shared" si="4"/>
        <v>0</v>
      </c>
      <c r="W26" s="194"/>
      <c r="X26" s="162"/>
      <c r="Y26" s="38"/>
      <c r="Z26" s="170">
        <f t="shared" si="5"/>
        <v>0</v>
      </c>
      <c r="AA26" s="173">
        <f t="shared" si="6"/>
        <v>0</v>
      </c>
      <c r="AB26" s="428">
        <f t="shared" si="0"/>
        <v>-8.7969999999999993E-2</v>
      </c>
    </row>
    <row r="27" spans="1:28" x14ac:dyDescent="0.25">
      <c r="A27" s="230">
        <v>18</v>
      </c>
      <c r="B27" s="16" t="s">
        <v>17</v>
      </c>
      <c r="C27" s="17" t="s">
        <v>12</v>
      </c>
      <c r="D27" s="432">
        <f>'Чт День 4 Нед 1'!AH27</f>
        <v>0</v>
      </c>
      <c r="E27" s="432"/>
      <c r="F27" s="489"/>
      <c r="G27" s="489"/>
      <c r="H27" s="38"/>
      <c r="I27" s="38"/>
      <c r="J27" s="490">
        <f t="shared" si="1"/>
        <v>0</v>
      </c>
      <c r="K27" s="483"/>
      <c r="L27" s="489"/>
      <c r="M27" s="38"/>
      <c r="N27" s="38"/>
      <c r="O27" s="168">
        <f t="shared" si="2"/>
        <v>0</v>
      </c>
      <c r="P27" s="38"/>
      <c r="Q27" s="38"/>
      <c r="R27" s="203">
        <f t="shared" si="3"/>
        <v>0</v>
      </c>
      <c r="S27" s="38"/>
      <c r="T27" s="38"/>
      <c r="U27" s="38"/>
      <c r="V27" s="362">
        <f t="shared" si="4"/>
        <v>0</v>
      </c>
      <c r="W27" s="194"/>
      <c r="X27" s="162"/>
      <c r="Y27" s="38"/>
      <c r="Z27" s="170">
        <f t="shared" si="5"/>
        <v>0</v>
      </c>
      <c r="AA27" s="173">
        <f t="shared" si="6"/>
        <v>0</v>
      </c>
      <c r="AB27" s="428">
        <f t="shared" si="0"/>
        <v>0</v>
      </c>
    </row>
    <row r="28" spans="1:28" x14ac:dyDescent="0.25">
      <c r="A28" s="230">
        <v>19</v>
      </c>
      <c r="B28" s="16" t="s">
        <v>91</v>
      </c>
      <c r="C28" s="17" t="s">
        <v>12</v>
      </c>
      <c r="D28" s="432">
        <f>'Чт День 4 Нед 1'!AH28</f>
        <v>-0.20399999999999999</v>
      </c>
      <c r="E28" s="432"/>
      <c r="F28" s="489"/>
      <c r="G28" s="489"/>
      <c r="H28" s="38"/>
      <c r="I28" s="38"/>
      <c r="J28" s="490">
        <f t="shared" si="1"/>
        <v>0</v>
      </c>
      <c r="K28" s="483"/>
      <c r="L28" s="489"/>
      <c r="M28" s="38"/>
      <c r="N28" s="38"/>
      <c r="O28" s="168">
        <f t="shared" si="2"/>
        <v>0</v>
      </c>
      <c r="P28" s="38"/>
      <c r="Q28" s="38"/>
      <c r="R28" s="203">
        <f t="shared" si="3"/>
        <v>0</v>
      </c>
      <c r="S28" s="38"/>
      <c r="T28" s="38"/>
      <c r="U28" s="38"/>
      <c r="V28" s="362">
        <f t="shared" si="4"/>
        <v>0</v>
      </c>
      <c r="W28" s="194"/>
      <c r="X28" s="162"/>
      <c r="Y28" s="38"/>
      <c r="Z28" s="170">
        <f t="shared" si="5"/>
        <v>0</v>
      </c>
      <c r="AA28" s="173">
        <f t="shared" si="6"/>
        <v>0</v>
      </c>
      <c r="AB28" s="428">
        <f t="shared" si="0"/>
        <v>-0.20399999999999999</v>
      </c>
    </row>
    <row r="29" spans="1:28" x14ac:dyDescent="0.25">
      <c r="A29" s="230">
        <v>20</v>
      </c>
      <c r="B29" s="16" t="s">
        <v>92</v>
      </c>
      <c r="C29" s="17" t="s">
        <v>12</v>
      </c>
      <c r="D29" s="432">
        <f>'Чт День 4 Нед 1'!AH29</f>
        <v>0</v>
      </c>
      <c r="E29" s="432"/>
      <c r="F29" s="489"/>
      <c r="G29" s="489"/>
      <c r="H29" s="38"/>
      <c r="I29" s="38"/>
      <c r="J29" s="490">
        <f t="shared" si="1"/>
        <v>0</v>
      </c>
      <c r="K29" s="483"/>
      <c r="L29" s="489"/>
      <c r="M29" s="38"/>
      <c r="N29" s="38"/>
      <c r="O29" s="168">
        <f t="shared" si="2"/>
        <v>0</v>
      </c>
      <c r="P29" s="38"/>
      <c r="Q29" s="38"/>
      <c r="R29" s="203">
        <f t="shared" si="3"/>
        <v>0</v>
      </c>
      <c r="S29" s="38"/>
      <c r="T29" s="38"/>
      <c r="U29" s="38"/>
      <c r="V29" s="362">
        <f t="shared" si="4"/>
        <v>0</v>
      </c>
      <c r="W29" s="194"/>
      <c r="X29" s="162"/>
      <c r="Y29" s="38"/>
      <c r="Z29" s="170">
        <f t="shared" si="5"/>
        <v>0</v>
      </c>
      <c r="AA29" s="173">
        <f t="shared" si="6"/>
        <v>0</v>
      </c>
      <c r="AB29" s="428">
        <f t="shared" si="0"/>
        <v>0</v>
      </c>
    </row>
    <row r="30" spans="1:28" x14ac:dyDescent="0.25">
      <c r="A30" s="230">
        <v>21</v>
      </c>
      <c r="B30" s="16" t="s">
        <v>207</v>
      </c>
      <c r="C30" s="17" t="s">
        <v>12</v>
      </c>
      <c r="D30" s="432">
        <f>'Чт День 4 Нед 1'!AH30</f>
        <v>0</v>
      </c>
      <c r="E30" s="432"/>
      <c r="F30" s="489"/>
      <c r="G30" s="489"/>
      <c r="H30" s="38"/>
      <c r="I30" s="38"/>
      <c r="J30" s="490">
        <f t="shared" si="1"/>
        <v>0</v>
      </c>
      <c r="K30" s="483"/>
      <c r="L30" s="489"/>
      <c r="M30" s="38"/>
      <c r="N30" s="38"/>
      <c r="O30" s="168">
        <f t="shared" si="2"/>
        <v>0</v>
      </c>
      <c r="P30" s="38"/>
      <c r="Q30" s="38"/>
      <c r="R30" s="203">
        <f t="shared" si="3"/>
        <v>0</v>
      </c>
      <c r="S30" s="38"/>
      <c r="T30" s="38"/>
      <c r="U30" s="38"/>
      <c r="V30" s="362">
        <f t="shared" si="4"/>
        <v>0</v>
      </c>
      <c r="W30" s="194"/>
      <c r="X30" s="162"/>
      <c r="Y30" s="38"/>
      <c r="Z30" s="170">
        <f t="shared" si="5"/>
        <v>0</v>
      </c>
      <c r="AA30" s="173">
        <f t="shared" si="6"/>
        <v>0</v>
      </c>
      <c r="AB30" s="428">
        <f t="shared" si="0"/>
        <v>0</v>
      </c>
    </row>
    <row r="31" spans="1:28" x14ac:dyDescent="0.25">
      <c r="A31" s="230">
        <v>22</v>
      </c>
      <c r="B31" s="19" t="s">
        <v>18</v>
      </c>
      <c r="C31" s="17" t="s">
        <v>12</v>
      </c>
      <c r="D31" s="432">
        <f>'Чт День 4 Нед 1'!AH31</f>
        <v>-0.20497999999999997</v>
      </c>
      <c r="E31" s="432"/>
      <c r="F31" s="489"/>
      <c r="G31" s="489"/>
      <c r="H31" s="38"/>
      <c r="I31" s="38"/>
      <c r="J31" s="490">
        <f t="shared" si="1"/>
        <v>0</v>
      </c>
      <c r="K31" s="483"/>
      <c r="L31" s="489"/>
      <c r="M31" s="38"/>
      <c r="N31" s="38"/>
      <c r="O31" s="168">
        <f t="shared" si="2"/>
        <v>0</v>
      </c>
      <c r="P31" s="38"/>
      <c r="Q31" s="38"/>
      <c r="R31" s="203">
        <f t="shared" si="3"/>
        <v>0</v>
      </c>
      <c r="S31" s="38"/>
      <c r="T31" s="38"/>
      <c r="U31" s="38"/>
      <c r="V31" s="362">
        <f t="shared" si="4"/>
        <v>0</v>
      </c>
      <c r="W31" s="504">
        <v>1.6240000000000001E-2</v>
      </c>
      <c r="X31" s="162"/>
      <c r="Y31" s="38"/>
      <c r="Z31" s="170">
        <f t="shared" si="5"/>
        <v>1.6240000000000001E-2</v>
      </c>
      <c r="AA31" s="173">
        <f t="shared" si="6"/>
        <v>1.6240000000000001E-2</v>
      </c>
      <c r="AB31" s="428">
        <f t="shared" si="0"/>
        <v>-0.22121999999999997</v>
      </c>
    </row>
    <row r="32" spans="1:28" x14ac:dyDescent="0.25">
      <c r="A32" s="230">
        <v>23</v>
      </c>
      <c r="B32" s="16" t="s">
        <v>169</v>
      </c>
      <c r="C32" s="17" t="s">
        <v>12</v>
      </c>
      <c r="D32" s="432">
        <f>'Чт День 4 Нед 1'!AH32</f>
        <v>0</v>
      </c>
      <c r="E32" s="432"/>
      <c r="F32" s="489"/>
      <c r="G32" s="489"/>
      <c r="H32" s="38"/>
      <c r="I32" s="38"/>
      <c r="J32" s="490">
        <f t="shared" si="1"/>
        <v>0</v>
      </c>
      <c r="K32" s="483"/>
      <c r="L32" s="489"/>
      <c r="M32" s="38"/>
      <c r="N32" s="38"/>
      <c r="O32" s="168">
        <f t="shared" si="2"/>
        <v>0</v>
      </c>
      <c r="P32" s="38"/>
      <c r="Q32" s="38"/>
      <c r="R32" s="203">
        <f t="shared" si="3"/>
        <v>0</v>
      </c>
      <c r="S32" s="38"/>
      <c r="T32" s="38"/>
      <c r="U32" s="38"/>
      <c r="V32" s="362">
        <f t="shared" si="4"/>
        <v>0</v>
      </c>
      <c r="W32" s="194"/>
      <c r="X32" s="162"/>
      <c r="Y32" s="38"/>
      <c r="Z32" s="170">
        <f t="shared" si="5"/>
        <v>0</v>
      </c>
      <c r="AA32" s="173">
        <f t="shared" si="6"/>
        <v>0</v>
      </c>
      <c r="AB32" s="428">
        <f t="shared" si="0"/>
        <v>0</v>
      </c>
    </row>
    <row r="33" spans="1:28" x14ac:dyDescent="0.25">
      <c r="A33" s="230">
        <v>24</v>
      </c>
      <c r="B33" s="23" t="s">
        <v>106</v>
      </c>
      <c r="C33" s="17" t="s">
        <v>12</v>
      </c>
      <c r="D33" s="432">
        <f>'Чт День 4 Нед 1'!AH33</f>
        <v>0</v>
      </c>
      <c r="E33" s="432"/>
      <c r="F33" s="489"/>
      <c r="G33" s="489"/>
      <c r="H33" s="38"/>
      <c r="I33" s="38"/>
      <c r="J33" s="490">
        <f t="shared" si="1"/>
        <v>0</v>
      </c>
      <c r="K33" s="483"/>
      <c r="L33" s="489"/>
      <c r="M33" s="38"/>
      <c r="N33" s="38"/>
      <c r="O33" s="168">
        <f t="shared" si="2"/>
        <v>0</v>
      </c>
      <c r="P33" s="38"/>
      <c r="Q33" s="38"/>
      <c r="R33" s="203">
        <f t="shared" si="3"/>
        <v>0</v>
      </c>
      <c r="S33" s="38"/>
      <c r="T33" s="38"/>
      <c r="U33" s="38"/>
      <c r="V33" s="362">
        <f t="shared" si="4"/>
        <v>0</v>
      </c>
      <c r="W33" s="194"/>
      <c r="X33" s="162"/>
      <c r="Y33" s="38"/>
      <c r="Z33" s="170">
        <f t="shared" si="5"/>
        <v>0</v>
      </c>
      <c r="AA33" s="173">
        <f t="shared" si="6"/>
        <v>0</v>
      </c>
      <c r="AB33" s="428">
        <f t="shared" si="0"/>
        <v>0</v>
      </c>
    </row>
    <row r="34" spans="1:28" x14ac:dyDescent="0.25">
      <c r="A34" s="230">
        <v>25</v>
      </c>
      <c r="B34" s="22" t="s">
        <v>168</v>
      </c>
      <c r="C34" s="17" t="s">
        <v>12</v>
      </c>
      <c r="D34" s="432">
        <f>'Чт День 4 Нед 1'!AH34</f>
        <v>0</v>
      </c>
      <c r="E34" s="432"/>
      <c r="F34" s="489"/>
      <c r="G34" s="405">
        <v>7.3499999999999996E-2</v>
      </c>
      <c r="H34" s="38"/>
      <c r="I34" s="38"/>
      <c r="J34" s="490">
        <f t="shared" si="1"/>
        <v>7.3499999999999996E-2</v>
      </c>
      <c r="K34" s="483"/>
      <c r="L34" s="405">
        <v>7.3499999999999996E-2</v>
      </c>
      <c r="M34" s="38"/>
      <c r="N34" s="38"/>
      <c r="O34" s="168">
        <f t="shared" si="2"/>
        <v>7.3499999999999996E-2</v>
      </c>
      <c r="P34" s="38"/>
      <c r="Q34" s="38"/>
      <c r="R34" s="203">
        <f t="shared" si="3"/>
        <v>0</v>
      </c>
      <c r="S34" s="38"/>
      <c r="T34" s="38"/>
      <c r="U34" s="38"/>
      <c r="V34" s="362">
        <f t="shared" si="4"/>
        <v>0</v>
      </c>
      <c r="W34" s="194"/>
      <c r="X34" s="162"/>
      <c r="Y34" s="38"/>
      <c r="Z34" s="170">
        <f t="shared" si="5"/>
        <v>0</v>
      </c>
      <c r="AA34" s="173">
        <f t="shared" si="6"/>
        <v>0.14699999999999999</v>
      </c>
      <c r="AB34" s="428">
        <f t="shared" si="0"/>
        <v>-0.14699999999999999</v>
      </c>
    </row>
    <row r="35" spans="1:28" x14ac:dyDescent="0.25">
      <c r="A35" s="230">
        <v>26</v>
      </c>
      <c r="B35" s="22" t="s">
        <v>114</v>
      </c>
      <c r="C35" s="17" t="s">
        <v>12</v>
      </c>
      <c r="D35" s="432">
        <f>'Чт День 4 Нед 1'!AH35</f>
        <v>0</v>
      </c>
      <c r="E35" s="432"/>
      <c r="F35" s="489"/>
      <c r="G35" s="489"/>
      <c r="H35" s="38"/>
      <c r="I35" s="38"/>
      <c r="J35" s="490">
        <f t="shared" si="1"/>
        <v>0</v>
      </c>
      <c r="K35" s="483"/>
      <c r="L35" s="489"/>
      <c r="M35" s="38"/>
      <c r="N35" s="38"/>
      <c r="O35" s="168">
        <f t="shared" si="2"/>
        <v>0</v>
      </c>
      <c r="P35" s="38"/>
      <c r="Q35" s="38"/>
      <c r="R35" s="203">
        <f t="shared" si="3"/>
        <v>0</v>
      </c>
      <c r="S35" s="38"/>
      <c r="T35" s="38"/>
      <c r="U35" s="38"/>
      <c r="V35" s="362">
        <f t="shared" si="4"/>
        <v>0</v>
      </c>
      <c r="W35" s="194"/>
      <c r="X35" s="162"/>
      <c r="Y35" s="38"/>
      <c r="Z35" s="170">
        <f t="shared" si="5"/>
        <v>0</v>
      </c>
      <c r="AA35" s="173">
        <f t="shared" si="6"/>
        <v>0</v>
      </c>
      <c r="AB35" s="428">
        <f t="shared" si="0"/>
        <v>0</v>
      </c>
    </row>
    <row r="36" spans="1:28" x14ac:dyDescent="0.25">
      <c r="A36" s="247"/>
      <c r="B36" s="64" t="s">
        <v>20</v>
      </c>
      <c r="C36" s="52"/>
      <c r="D36" s="432">
        <f>'Чт День 4 Нед 1'!AH36</f>
        <v>0</v>
      </c>
      <c r="E36" s="52"/>
      <c r="F36" s="489"/>
      <c r="G36" s="489"/>
      <c r="H36" s="38"/>
      <c r="I36" s="38"/>
      <c r="J36" s="490">
        <f t="shared" si="1"/>
        <v>0</v>
      </c>
      <c r="K36" s="483"/>
      <c r="L36" s="489"/>
      <c r="M36" s="38"/>
      <c r="N36" s="38"/>
      <c r="O36" s="168">
        <f t="shared" si="2"/>
        <v>0</v>
      </c>
      <c r="P36" s="38"/>
      <c r="Q36" s="38"/>
      <c r="R36" s="203">
        <f t="shared" si="3"/>
        <v>0</v>
      </c>
      <c r="S36" s="38"/>
      <c r="T36" s="38"/>
      <c r="U36" s="38"/>
      <c r="V36" s="362">
        <f t="shared" si="4"/>
        <v>0</v>
      </c>
      <c r="W36" s="194"/>
      <c r="X36" s="162"/>
      <c r="Y36" s="38"/>
      <c r="Z36" s="170">
        <f t="shared" si="5"/>
        <v>0</v>
      </c>
      <c r="AA36" s="173">
        <f t="shared" si="6"/>
        <v>0</v>
      </c>
      <c r="AB36" s="428">
        <f t="shared" si="0"/>
        <v>0</v>
      </c>
    </row>
    <row r="37" spans="1:28" x14ac:dyDescent="0.25">
      <c r="A37" s="230">
        <v>27</v>
      </c>
      <c r="B37" s="19" t="s">
        <v>21</v>
      </c>
      <c r="C37" s="20" t="s">
        <v>12</v>
      </c>
      <c r="D37" s="432">
        <f>'Чт День 4 Нед 1'!AH37</f>
        <v>0</v>
      </c>
      <c r="E37" s="432"/>
      <c r="F37" s="489"/>
      <c r="G37" s="489"/>
      <c r="H37" s="38"/>
      <c r="I37" s="38"/>
      <c r="J37" s="490">
        <f t="shared" si="1"/>
        <v>0</v>
      </c>
      <c r="K37" s="483"/>
      <c r="L37" s="489"/>
      <c r="M37" s="38"/>
      <c r="N37" s="38"/>
      <c r="O37" s="168">
        <f t="shared" si="2"/>
        <v>0</v>
      </c>
      <c r="P37" s="38"/>
      <c r="Q37" s="38"/>
      <c r="R37" s="203">
        <f t="shared" si="3"/>
        <v>0</v>
      </c>
      <c r="S37" s="38"/>
      <c r="T37" s="38"/>
      <c r="U37" s="38"/>
      <c r="V37" s="362">
        <f t="shared" si="4"/>
        <v>0</v>
      </c>
      <c r="W37" s="194"/>
      <c r="X37" s="162"/>
      <c r="Y37" s="38"/>
      <c r="Z37" s="170">
        <f t="shared" si="5"/>
        <v>0</v>
      </c>
      <c r="AA37" s="173">
        <f t="shared" si="6"/>
        <v>0</v>
      </c>
      <c r="AB37" s="428">
        <f t="shared" si="0"/>
        <v>0</v>
      </c>
    </row>
    <row r="38" spans="1:28" x14ac:dyDescent="0.25">
      <c r="A38" s="230">
        <v>28</v>
      </c>
      <c r="B38" s="19" t="s">
        <v>22</v>
      </c>
      <c r="C38" s="20" t="s">
        <v>12</v>
      </c>
      <c r="D38" s="432">
        <f>'Чт День 4 Нед 1'!AH38</f>
        <v>0</v>
      </c>
      <c r="E38" s="432"/>
      <c r="F38" s="489"/>
      <c r="G38" s="489"/>
      <c r="H38" s="38"/>
      <c r="I38" s="38"/>
      <c r="J38" s="490">
        <f t="shared" si="1"/>
        <v>0</v>
      </c>
      <c r="K38" s="483"/>
      <c r="L38" s="489"/>
      <c r="M38" s="38"/>
      <c r="N38" s="38"/>
      <c r="O38" s="168">
        <f t="shared" si="2"/>
        <v>0</v>
      </c>
      <c r="P38" s="38"/>
      <c r="Q38" s="38"/>
      <c r="R38" s="203">
        <f t="shared" si="3"/>
        <v>0</v>
      </c>
      <c r="S38" s="38"/>
      <c r="T38" s="38"/>
      <c r="U38" s="38"/>
      <c r="V38" s="362">
        <f t="shared" si="4"/>
        <v>0</v>
      </c>
      <c r="W38" s="194"/>
      <c r="X38" s="162"/>
      <c r="Y38" s="38"/>
      <c r="Z38" s="170">
        <f t="shared" si="5"/>
        <v>0</v>
      </c>
      <c r="AA38" s="173">
        <f t="shared" si="6"/>
        <v>0</v>
      </c>
      <c r="AB38" s="428">
        <f t="shared" si="0"/>
        <v>0</v>
      </c>
    </row>
    <row r="39" spans="1:28" x14ac:dyDescent="0.25">
      <c r="A39" s="230">
        <v>29</v>
      </c>
      <c r="B39" s="31" t="s">
        <v>209</v>
      </c>
      <c r="C39" s="20" t="s">
        <v>12</v>
      </c>
      <c r="D39" s="432">
        <f>'Чт День 4 Нед 1'!AH39</f>
        <v>0</v>
      </c>
      <c r="E39" s="432"/>
      <c r="F39" s="489"/>
      <c r="G39" s="489"/>
      <c r="H39" s="38"/>
      <c r="I39" s="38"/>
      <c r="J39" s="490">
        <f t="shared" si="1"/>
        <v>0</v>
      </c>
      <c r="K39" s="483"/>
      <c r="L39" s="489"/>
      <c r="M39" s="38"/>
      <c r="N39" s="38"/>
      <c r="O39" s="168">
        <f t="shared" si="2"/>
        <v>0</v>
      </c>
      <c r="P39" s="38"/>
      <c r="Q39" s="38"/>
      <c r="R39" s="203">
        <f t="shared" ref="R39:R70" si="7">(Q39+P39)*$R$5</f>
        <v>0</v>
      </c>
      <c r="S39" s="38"/>
      <c r="T39" s="38"/>
      <c r="U39" s="38"/>
      <c r="V39" s="362">
        <f t="shared" si="4"/>
        <v>0</v>
      </c>
      <c r="W39" s="194"/>
      <c r="X39" s="162"/>
      <c r="Y39" s="38"/>
      <c r="Z39" s="170">
        <f t="shared" ref="Z39:Z70" si="8">(X39+W39+Y39)*$Z$5</f>
        <v>0</v>
      </c>
      <c r="AA39" s="173">
        <f t="shared" si="6"/>
        <v>0</v>
      </c>
      <c r="AB39" s="428">
        <f t="shared" ref="AB39:AB70" si="9">(D39+E102)-AA39</f>
        <v>0</v>
      </c>
    </row>
    <row r="40" spans="1:28" x14ac:dyDescent="0.25">
      <c r="A40" s="247"/>
      <c r="B40" s="64" t="s">
        <v>23</v>
      </c>
      <c r="C40" s="52"/>
      <c r="D40" s="432">
        <f>'Чт День 4 Нед 1'!AH40</f>
        <v>0</v>
      </c>
      <c r="E40" s="52"/>
      <c r="F40" s="495"/>
      <c r="G40" s="495"/>
      <c r="H40" s="38"/>
      <c r="I40" s="147"/>
      <c r="J40" s="490">
        <f t="shared" si="1"/>
        <v>0</v>
      </c>
      <c r="K40" s="501"/>
      <c r="L40" s="495"/>
      <c r="M40" s="38"/>
      <c r="N40" s="147"/>
      <c r="O40" s="168">
        <f t="shared" si="2"/>
        <v>0</v>
      </c>
      <c r="P40" s="147"/>
      <c r="Q40" s="147"/>
      <c r="R40" s="203">
        <f t="shared" si="7"/>
        <v>0</v>
      </c>
      <c r="S40" s="147"/>
      <c r="T40" s="147"/>
      <c r="U40" s="147"/>
      <c r="V40" s="362">
        <f t="shared" si="4"/>
        <v>0</v>
      </c>
      <c r="W40" s="195"/>
      <c r="X40" s="185"/>
      <c r="Y40" s="147"/>
      <c r="Z40" s="170">
        <f t="shared" si="8"/>
        <v>0</v>
      </c>
      <c r="AA40" s="173">
        <f t="shared" si="6"/>
        <v>0</v>
      </c>
      <c r="AB40" s="428">
        <f t="shared" si="9"/>
        <v>0</v>
      </c>
    </row>
    <row r="41" spans="1:28" x14ac:dyDescent="0.25">
      <c r="A41" s="230">
        <v>30</v>
      </c>
      <c r="B41" s="16" t="s">
        <v>24</v>
      </c>
      <c r="C41" s="17" t="s">
        <v>12</v>
      </c>
      <c r="D41" s="432">
        <f>'Чт День 4 Нед 1'!AH41</f>
        <v>0</v>
      </c>
      <c r="E41" s="432"/>
      <c r="F41" s="489"/>
      <c r="G41" s="489"/>
      <c r="H41" s="38"/>
      <c r="I41" s="38"/>
      <c r="J41" s="490">
        <f t="shared" si="1"/>
        <v>0</v>
      </c>
      <c r="K41" s="483"/>
      <c r="L41" s="489"/>
      <c r="M41" s="38"/>
      <c r="N41" s="38"/>
      <c r="O41" s="168">
        <f t="shared" si="2"/>
        <v>0</v>
      </c>
      <c r="P41" s="38"/>
      <c r="Q41" s="38"/>
      <c r="R41" s="203">
        <f t="shared" si="7"/>
        <v>0</v>
      </c>
      <c r="S41" s="38"/>
      <c r="T41" s="38"/>
      <c r="U41" s="38"/>
      <c r="V41" s="362">
        <f t="shared" si="4"/>
        <v>0</v>
      </c>
      <c r="W41" s="194"/>
      <c r="X41" s="162"/>
      <c r="Y41" s="38"/>
      <c r="Z41" s="170">
        <f t="shared" si="8"/>
        <v>0</v>
      </c>
      <c r="AA41" s="173">
        <f t="shared" si="6"/>
        <v>0</v>
      </c>
      <c r="AB41" s="428">
        <f t="shared" si="9"/>
        <v>0</v>
      </c>
    </row>
    <row r="42" spans="1:28" x14ac:dyDescent="0.25">
      <c r="A42" s="230">
        <v>31</v>
      </c>
      <c r="B42" s="19" t="s">
        <v>25</v>
      </c>
      <c r="C42" s="20" t="s">
        <v>12</v>
      </c>
      <c r="D42" s="432">
        <f>'Чт День 4 Нед 1'!AH42</f>
        <v>0</v>
      </c>
      <c r="E42" s="432"/>
      <c r="F42" s="489"/>
      <c r="G42" s="489"/>
      <c r="H42" s="38"/>
      <c r="I42" s="38"/>
      <c r="J42" s="490">
        <f t="shared" si="1"/>
        <v>0</v>
      </c>
      <c r="K42" s="483"/>
      <c r="L42" s="489"/>
      <c r="M42" s="38"/>
      <c r="N42" s="38"/>
      <c r="O42" s="168">
        <f t="shared" si="2"/>
        <v>0</v>
      </c>
      <c r="P42" s="38"/>
      <c r="Q42" s="38"/>
      <c r="R42" s="203">
        <f t="shared" si="7"/>
        <v>0</v>
      </c>
      <c r="S42" s="38"/>
      <c r="T42" s="38"/>
      <c r="U42" s="38"/>
      <c r="V42" s="362">
        <f t="shared" si="4"/>
        <v>0</v>
      </c>
      <c r="W42" s="194"/>
      <c r="X42" s="162"/>
      <c r="Y42" s="38"/>
      <c r="Z42" s="170">
        <f t="shared" si="8"/>
        <v>0</v>
      </c>
      <c r="AA42" s="173">
        <f t="shared" si="6"/>
        <v>0</v>
      </c>
      <c r="AB42" s="428">
        <f t="shared" si="9"/>
        <v>0</v>
      </c>
    </row>
    <row r="43" spans="1:28" x14ac:dyDescent="0.25">
      <c r="A43" s="230">
        <v>32</v>
      </c>
      <c r="B43" s="19" t="s">
        <v>26</v>
      </c>
      <c r="C43" s="20" t="s">
        <v>12</v>
      </c>
      <c r="D43" s="432">
        <f>'Чт День 4 Нед 1'!AH43</f>
        <v>0</v>
      </c>
      <c r="E43" s="432"/>
      <c r="F43" s="489"/>
      <c r="G43" s="489"/>
      <c r="H43" s="38"/>
      <c r="I43" s="38"/>
      <c r="J43" s="490">
        <f t="shared" si="1"/>
        <v>0</v>
      </c>
      <c r="K43" s="483"/>
      <c r="L43" s="489"/>
      <c r="M43" s="38"/>
      <c r="N43" s="38"/>
      <c r="O43" s="168">
        <f t="shared" si="2"/>
        <v>0</v>
      </c>
      <c r="P43" s="38"/>
      <c r="Q43" s="38"/>
      <c r="R43" s="203">
        <f t="shared" si="7"/>
        <v>0</v>
      </c>
      <c r="S43" s="38"/>
      <c r="T43" s="38"/>
      <c r="U43" s="38"/>
      <c r="V43" s="362">
        <f t="shared" si="4"/>
        <v>0</v>
      </c>
      <c r="W43" s="194"/>
      <c r="X43" s="162"/>
      <c r="Y43" s="38"/>
      <c r="Z43" s="170">
        <f t="shared" si="8"/>
        <v>0</v>
      </c>
      <c r="AA43" s="173">
        <f t="shared" si="6"/>
        <v>0</v>
      </c>
      <c r="AB43" s="428">
        <f t="shared" si="9"/>
        <v>0</v>
      </c>
    </row>
    <row r="44" spans="1:28" x14ac:dyDescent="0.25">
      <c r="A44" s="230">
        <v>33</v>
      </c>
      <c r="B44" s="19" t="s">
        <v>27</v>
      </c>
      <c r="C44" s="20" t="s">
        <v>12</v>
      </c>
      <c r="D44" s="432">
        <f>'Чт День 4 Нед 1'!AH44</f>
        <v>-0.28799999999999998</v>
      </c>
      <c r="E44" s="432"/>
      <c r="F44" s="489"/>
      <c r="G44" s="489"/>
      <c r="H44" s="38"/>
      <c r="I44" s="38"/>
      <c r="J44" s="490">
        <f t="shared" si="1"/>
        <v>0</v>
      </c>
      <c r="K44" s="483"/>
      <c r="L44" s="489"/>
      <c r="M44" s="38"/>
      <c r="N44" s="38"/>
      <c r="O44" s="168">
        <f t="shared" si="2"/>
        <v>0</v>
      </c>
      <c r="P44" s="38"/>
      <c r="Q44" s="38"/>
      <c r="R44" s="203">
        <f t="shared" si="7"/>
        <v>0</v>
      </c>
      <c r="S44" s="38"/>
      <c r="T44" s="38"/>
      <c r="U44" s="38"/>
      <c r="V44" s="362">
        <f t="shared" si="4"/>
        <v>0</v>
      </c>
      <c r="W44" s="194"/>
      <c r="X44" s="162"/>
      <c r="Y44" s="38"/>
      <c r="Z44" s="170">
        <f t="shared" si="8"/>
        <v>0</v>
      </c>
      <c r="AA44" s="173">
        <f t="shared" si="6"/>
        <v>0</v>
      </c>
      <c r="AB44" s="428">
        <f t="shared" si="9"/>
        <v>-0.28799999999999998</v>
      </c>
    </row>
    <row r="45" spans="1:28" x14ac:dyDescent="0.25">
      <c r="A45" s="230">
        <v>34</v>
      </c>
      <c r="B45" s="16" t="s">
        <v>28</v>
      </c>
      <c r="C45" s="17" t="s">
        <v>12</v>
      </c>
      <c r="D45" s="432">
        <f>'Чт День 4 Нед 1'!AH45</f>
        <v>0</v>
      </c>
      <c r="E45" s="432"/>
      <c r="F45" s="489"/>
      <c r="G45" s="489"/>
      <c r="H45" s="38"/>
      <c r="I45" s="38"/>
      <c r="J45" s="490">
        <f t="shared" si="1"/>
        <v>0</v>
      </c>
      <c r="K45" s="483"/>
      <c r="L45" s="489"/>
      <c r="M45" s="38"/>
      <c r="N45" s="38"/>
      <c r="O45" s="168">
        <f t="shared" si="2"/>
        <v>0</v>
      </c>
      <c r="P45" s="38"/>
      <c r="Q45" s="38"/>
      <c r="R45" s="203">
        <f t="shared" si="7"/>
        <v>0</v>
      </c>
      <c r="S45" s="38"/>
      <c r="T45" s="38"/>
      <c r="U45" s="38"/>
      <c r="V45" s="362">
        <f t="shared" si="4"/>
        <v>0</v>
      </c>
      <c r="W45" s="194"/>
      <c r="X45" s="162"/>
      <c r="Y45" s="38"/>
      <c r="Z45" s="170">
        <f t="shared" si="8"/>
        <v>0</v>
      </c>
      <c r="AA45" s="173">
        <f t="shared" si="6"/>
        <v>0</v>
      </c>
      <c r="AB45" s="428">
        <f t="shared" si="9"/>
        <v>0</v>
      </c>
    </row>
    <row r="46" spans="1:28" x14ac:dyDescent="0.25">
      <c r="A46" s="230">
        <v>35</v>
      </c>
      <c r="B46" s="16" t="s">
        <v>29</v>
      </c>
      <c r="C46" s="17" t="s">
        <v>12</v>
      </c>
      <c r="D46" s="432">
        <f>'Чт День 4 Нед 1'!AH46</f>
        <v>-7.0999999999999994E-2</v>
      </c>
      <c r="E46" s="432"/>
      <c r="F46" s="489"/>
      <c r="G46" s="489"/>
      <c r="H46" s="38"/>
      <c r="I46" s="38"/>
      <c r="J46" s="490">
        <f t="shared" si="1"/>
        <v>0</v>
      </c>
      <c r="K46" s="483"/>
      <c r="L46" s="489"/>
      <c r="M46" s="38"/>
      <c r="N46" s="404">
        <v>7.0999999999999994E-2</v>
      </c>
      <c r="O46" s="168">
        <f t="shared" si="2"/>
        <v>7.0999999999999994E-2</v>
      </c>
      <c r="P46" s="38"/>
      <c r="Q46" s="38"/>
      <c r="R46" s="203">
        <f t="shared" si="7"/>
        <v>0</v>
      </c>
      <c r="S46" s="38"/>
      <c r="T46" s="38"/>
      <c r="U46" s="38"/>
      <c r="V46" s="362">
        <f t="shared" si="4"/>
        <v>0</v>
      </c>
      <c r="W46" s="194"/>
      <c r="X46" s="162"/>
      <c r="Y46" s="38"/>
      <c r="Z46" s="170">
        <f t="shared" si="8"/>
        <v>0</v>
      </c>
      <c r="AA46" s="173">
        <f t="shared" si="6"/>
        <v>7.0999999999999994E-2</v>
      </c>
      <c r="AB46" s="428">
        <f t="shared" si="9"/>
        <v>-0.14199999999999999</v>
      </c>
    </row>
    <row r="47" spans="1:28" x14ac:dyDescent="0.25">
      <c r="A47" s="230">
        <v>36</v>
      </c>
      <c r="B47" s="16" t="s">
        <v>30</v>
      </c>
      <c r="C47" s="17" t="s">
        <v>12</v>
      </c>
      <c r="D47" s="432">
        <f>'Чт День 4 Нед 1'!AH47</f>
        <v>0</v>
      </c>
      <c r="E47" s="432"/>
      <c r="F47" s="489"/>
      <c r="G47" s="489"/>
      <c r="H47" s="38"/>
      <c r="I47" s="38"/>
      <c r="J47" s="490">
        <f t="shared" si="1"/>
        <v>0</v>
      </c>
      <c r="K47" s="483"/>
      <c r="L47" s="489"/>
      <c r="M47" s="38"/>
      <c r="N47" s="38"/>
      <c r="O47" s="168">
        <f t="shared" si="2"/>
        <v>0</v>
      </c>
      <c r="P47" s="38"/>
      <c r="Q47" s="38"/>
      <c r="R47" s="203">
        <f t="shared" si="7"/>
        <v>0</v>
      </c>
      <c r="S47" s="169">
        <v>2.8000000000000001E-2</v>
      </c>
      <c r="T47" s="38"/>
      <c r="U47" s="38"/>
      <c r="V47" s="362">
        <f t="shared" si="4"/>
        <v>0</v>
      </c>
      <c r="W47" s="194"/>
      <c r="X47" s="162"/>
      <c r="Y47" s="38"/>
      <c r="Z47" s="170">
        <f t="shared" si="8"/>
        <v>0</v>
      </c>
      <c r="AA47" s="173">
        <f t="shared" si="6"/>
        <v>0</v>
      </c>
      <c r="AB47" s="428">
        <f t="shared" si="9"/>
        <v>0</v>
      </c>
    </row>
    <row r="48" spans="1:28" x14ac:dyDescent="0.25">
      <c r="A48" s="230">
        <v>37</v>
      </c>
      <c r="B48" s="16" t="s">
        <v>31</v>
      </c>
      <c r="C48" s="17" t="s">
        <v>12</v>
      </c>
      <c r="D48" s="432">
        <f>'Чт День 4 Нед 1'!AH48</f>
        <v>-5.0000000000000001E-3</v>
      </c>
      <c r="E48" s="432"/>
      <c r="F48" s="489"/>
      <c r="G48" s="489"/>
      <c r="H48" s="38"/>
      <c r="I48" s="38"/>
      <c r="J48" s="490">
        <f t="shared" si="1"/>
        <v>0</v>
      </c>
      <c r="K48" s="483"/>
      <c r="L48" s="489"/>
      <c r="M48" s="38"/>
      <c r="N48" s="38"/>
      <c r="O48" s="168">
        <f t="shared" si="2"/>
        <v>0</v>
      </c>
      <c r="P48" s="38"/>
      <c r="Q48" s="38"/>
      <c r="R48" s="203">
        <f t="shared" si="7"/>
        <v>0</v>
      </c>
      <c r="S48" s="38"/>
      <c r="T48" s="38"/>
      <c r="U48" s="38"/>
      <c r="V48" s="362">
        <f t="shared" si="4"/>
        <v>0</v>
      </c>
      <c r="W48" s="194"/>
      <c r="X48" s="162"/>
      <c r="Y48" s="38"/>
      <c r="Z48" s="170">
        <f t="shared" si="8"/>
        <v>0</v>
      </c>
      <c r="AA48" s="173">
        <f t="shared" si="6"/>
        <v>0</v>
      </c>
      <c r="AB48" s="428">
        <f t="shared" si="9"/>
        <v>-5.0000000000000001E-3</v>
      </c>
    </row>
    <row r="49" spans="1:28" x14ac:dyDescent="0.25">
      <c r="A49" s="230">
        <v>38</v>
      </c>
      <c r="B49" s="16" t="s">
        <v>32</v>
      </c>
      <c r="C49" s="17" t="s">
        <v>12</v>
      </c>
      <c r="D49" s="432">
        <f>'Чт День 4 Нед 1'!AH49</f>
        <v>0</v>
      </c>
      <c r="E49" s="432"/>
      <c r="F49" s="489"/>
      <c r="G49" s="489"/>
      <c r="H49" s="38"/>
      <c r="I49" s="38"/>
      <c r="J49" s="490">
        <f t="shared" si="1"/>
        <v>0</v>
      </c>
      <c r="K49" s="483"/>
      <c r="L49" s="489"/>
      <c r="M49" s="38"/>
      <c r="N49" s="38"/>
      <c r="O49" s="168">
        <f t="shared" si="2"/>
        <v>0</v>
      </c>
      <c r="P49" s="38"/>
      <c r="Q49" s="38"/>
      <c r="R49" s="203">
        <f t="shared" si="7"/>
        <v>0</v>
      </c>
      <c r="S49" s="38"/>
      <c r="T49" s="38"/>
      <c r="U49" s="38"/>
      <c r="V49" s="362">
        <f t="shared" si="4"/>
        <v>0</v>
      </c>
      <c r="W49" s="194"/>
      <c r="X49" s="162"/>
      <c r="Y49" s="38"/>
      <c r="Z49" s="170">
        <f t="shared" si="8"/>
        <v>0</v>
      </c>
      <c r="AA49" s="173">
        <f t="shared" si="6"/>
        <v>0</v>
      </c>
      <c r="AB49" s="428">
        <f t="shared" si="9"/>
        <v>0</v>
      </c>
    </row>
    <row r="50" spans="1:28" x14ac:dyDescent="0.25">
      <c r="A50" s="230">
        <v>39</v>
      </c>
      <c r="B50" s="16" t="s">
        <v>33</v>
      </c>
      <c r="C50" s="17" t="s">
        <v>12</v>
      </c>
      <c r="D50" s="432">
        <f>'Чт День 4 Нед 1'!AH50</f>
        <v>0</v>
      </c>
      <c r="E50" s="432"/>
      <c r="F50" s="489"/>
      <c r="G50" s="489"/>
      <c r="H50" s="38"/>
      <c r="I50" s="38"/>
      <c r="J50" s="490">
        <f t="shared" si="1"/>
        <v>0</v>
      </c>
      <c r="K50" s="483"/>
      <c r="L50" s="489"/>
      <c r="M50" s="38"/>
      <c r="N50" s="38"/>
      <c r="O50" s="168">
        <f t="shared" si="2"/>
        <v>0</v>
      </c>
      <c r="P50" s="38"/>
      <c r="Q50" s="38"/>
      <c r="R50" s="203">
        <f t="shared" si="7"/>
        <v>0</v>
      </c>
      <c r="S50" s="38"/>
      <c r="T50" s="38"/>
      <c r="U50" s="38"/>
      <c r="V50" s="362">
        <f t="shared" si="4"/>
        <v>0</v>
      </c>
      <c r="W50" s="194"/>
      <c r="X50" s="162"/>
      <c r="Y50" s="38"/>
      <c r="Z50" s="170">
        <f t="shared" si="8"/>
        <v>0</v>
      </c>
      <c r="AA50" s="173">
        <f t="shared" si="6"/>
        <v>0</v>
      </c>
      <c r="AB50" s="428">
        <f t="shared" si="9"/>
        <v>0</v>
      </c>
    </row>
    <row r="51" spans="1:28" x14ac:dyDescent="0.25">
      <c r="A51" s="230">
        <v>40</v>
      </c>
      <c r="B51" s="16" t="s">
        <v>34</v>
      </c>
      <c r="C51" s="17" t="s">
        <v>12</v>
      </c>
      <c r="D51" s="432">
        <f>'Чт День 4 Нед 1'!AH51</f>
        <v>-2.9500000000000002E-2</v>
      </c>
      <c r="E51" s="432"/>
      <c r="F51" s="489"/>
      <c r="G51" s="489"/>
      <c r="H51" s="38"/>
      <c r="I51" s="38"/>
      <c r="J51" s="490">
        <f t="shared" si="1"/>
        <v>0</v>
      </c>
      <c r="K51" s="483"/>
      <c r="L51" s="489"/>
      <c r="M51" s="38"/>
      <c r="N51" s="38"/>
      <c r="O51" s="168">
        <f t="shared" si="2"/>
        <v>0</v>
      </c>
      <c r="P51" s="38"/>
      <c r="Q51" s="38"/>
      <c r="R51" s="203">
        <f t="shared" si="7"/>
        <v>0</v>
      </c>
      <c r="S51" s="38"/>
      <c r="T51" s="38"/>
      <c r="U51" s="38"/>
      <c r="V51" s="362">
        <f t="shared" si="4"/>
        <v>0</v>
      </c>
      <c r="W51" s="194"/>
      <c r="X51" s="162"/>
      <c r="Y51" s="144"/>
      <c r="Z51" s="170">
        <f t="shared" si="8"/>
        <v>0</v>
      </c>
      <c r="AA51" s="173">
        <f t="shared" si="6"/>
        <v>0</v>
      </c>
      <c r="AB51" s="428">
        <f t="shared" si="9"/>
        <v>-2.9500000000000002E-2</v>
      </c>
    </row>
    <row r="52" spans="1:28" x14ac:dyDescent="0.25">
      <c r="A52" s="230">
        <v>41</v>
      </c>
      <c r="B52" s="19" t="s">
        <v>35</v>
      </c>
      <c r="C52" s="20" t="s">
        <v>12</v>
      </c>
      <c r="D52" s="432">
        <f>'Чт День 4 Нед 1'!AH52</f>
        <v>-0.15500000000000003</v>
      </c>
      <c r="E52" s="432"/>
      <c r="F52" s="489"/>
      <c r="G52" s="489"/>
      <c r="H52" s="38"/>
      <c r="I52" s="38"/>
      <c r="J52" s="490">
        <f t="shared" si="1"/>
        <v>0</v>
      </c>
      <c r="K52" s="483"/>
      <c r="L52" s="489"/>
      <c r="M52" s="38"/>
      <c r="N52" s="38"/>
      <c r="O52" s="168">
        <f t="shared" si="2"/>
        <v>0</v>
      </c>
      <c r="P52" s="38"/>
      <c r="Q52" s="38"/>
      <c r="R52" s="203">
        <f t="shared" si="7"/>
        <v>0</v>
      </c>
      <c r="S52" s="38"/>
      <c r="T52" s="38"/>
      <c r="U52" s="38"/>
      <c r="V52" s="362">
        <f t="shared" si="4"/>
        <v>0</v>
      </c>
      <c r="W52" s="504">
        <v>0.02</v>
      </c>
      <c r="X52" s="162"/>
      <c r="Y52" s="38"/>
      <c r="Z52" s="170">
        <f t="shared" si="8"/>
        <v>0.02</v>
      </c>
      <c r="AA52" s="173">
        <f t="shared" si="6"/>
        <v>0.02</v>
      </c>
      <c r="AB52" s="428">
        <f t="shared" si="9"/>
        <v>-0.17500000000000002</v>
      </c>
    </row>
    <row r="53" spans="1:28" x14ac:dyDescent="0.25">
      <c r="A53" s="230">
        <v>42</v>
      </c>
      <c r="B53" s="22" t="s">
        <v>39</v>
      </c>
      <c r="C53" s="23" t="s">
        <v>12</v>
      </c>
      <c r="D53" s="432">
        <f>'Чт День 4 Нед 1'!AH53</f>
        <v>0</v>
      </c>
      <c r="E53" s="433"/>
      <c r="F53" s="489"/>
      <c r="G53" s="489"/>
      <c r="H53" s="38"/>
      <c r="I53" s="38"/>
      <c r="J53" s="490">
        <f t="shared" si="1"/>
        <v>0</v>
      </c>
      <c r="K53" s="483"/>
      <c r="L53" s="489"/>
      <c r="M53" s="38"/>
      <c r="N53" s="38"/>
      <c r="O53" s="168">
        <f t="shared" si="2"/>
        <v>0</v>
      </c>
      <c r="P53" s="38"/>
      <c r="Q53" s="38"/>
      <c r="R53" s="203">
        <f t="shared" si="7"/>
        <v>0</v>
      </c>
      <c r="S53" s="38"/>
      <c r="T53" s="38"/>
      <c r="U53" s="38"/>
      <c r="V53" s="362">
        <f t="shared" si="4"/>
        <v>0</v>
      </c>
      <c r="W53" s="194"/>
      <c r="X53" s="162"/>
      <c r="Y53" s="38"/>
      <c r="Z53" s="170">
        <f t="shared" si="8"/>
        <v>0</v>
      </c>
      <c r="AA53" s="173">
        <f t="shared" si="6"/>
        <v>0</v>
      </c>
      <c r="AB53" s="428">
        <f t="shared" si="9"/>
        <v>0</v>
      </c>
    </row>
    <row r="54" spans="1:28" x14ac:dyDescent="0.25">
      <c r="A54" s="230">
        <v>43</v>
      </c>
      <c r="B54" s="19" t="s">
        <v>171</v>
      </c>
      <c r="C54" s="20" t="s">
        <v>12</v>
      </c>
      <c r="D54" s="432">
        <f>'Чт День 4 Нед 1'!AH54</f>
        <v>-0.02</v>
      </c>
      <c r="E54" s="432"/>
      <c r="F54" s="489"/>
      <c r="G54" s="489"/>
      <c r="H54" s="38"/>
      <c r="I54" s="38"/>
      <c r="J54" s="490">
        <f t="shared" si="1"/>
        <v>0</v>
      </c>
      <c r="K54" s="483"/>
      <c r="L54" s="489"/>
      <c r="M54" s="38"/>
      <c r="N54" s="38"/>
      <c r="O54" s="168">
        <f t="shared" si="2"/>
        <v>0</v>
      </c>
      <c r="P54" s="38"/>
      <c r="Q54" s="38"/>
      <c r="R54" s="203">
        <f t="shared" si="7"/>
        <v>0</v>
      </c>
      <c r="S54" s="38"/>
      <c r="T54" s="38"/>
      <c r="U54" s="38"/>
      <c r="V54" s="362">
        <f t="shared" si="4"/>
        <v>0</v>
      </c>
      <c r="W54" s="194"/>
      <c r="X54" s="162"/>
      <c r="Y54" s="38"/>
      <c r="Z54" s="170">
        <f t="shared" si="8"/>
        <v>0</v>
      </c>
      <c r="AA54" s="173">
        <f t="shared" si="6"/>
        <v>0</v>
      </c>
      <c r="AB54" s="428">
        <f t="shared" si="9"/>
        <v>-0.02</v>
      </c>
    </row>
    <row r="55" spans="1:28" x14ac:dyDescent="0.25">
      <c r="A55" s="230">
        <v>44</v>
      </c>
      <c r="B55" s="16" t="s">
        <v>36</v>
      </c>
      <c r="C55" s="17" t="s">
        <v>12</v>
      </c>
      <c r="D55" s="432">
        <f>'Чт День 4 Нед 1'!AH55</f>
        <v>-2.6000000000000002E-2</v>
      </c>
      <c r="E55" s="432"/>
      <c r="F55" s="489"/>
      <c r="G55" s="489"/>
      <c r="H55" s="38"/>
      <c r="I55" s="38"/>
      <c r="J55" s="490">
        <f t="shared" si="1"/>
        <v>0</v>
      </c>
      <c r="K55" s="483"/>
      <c r="L55" s="489"/>
      <c r="M55" s="38"/>
      <c r="N55" s="38"/>
      <c r="O55" s="168">
        <f t="shared" si="2"/>
        <v>0</v>
      </c>
      <c r="P55" s="38"/>
      <c r="Q55" s="38"/>
      <c r="R55" s="203">
        <f t="shared" si="7"/>
        <v>0</v>
      </c>
      <c r="S55" s="38"/>
      <c r="T55" s="38"/>
      <c r="U55" s="38"/>
      <c r="V55" s="362">
        <f t="shared" si="4"/>
        <v>0</v>
      </c>
      <c r="W55" s="194"/>
      <c r="X55" s="162"/>
      <c r="Y55" s="38"/>
      <c r="Z55" s="170">
        <f t="shared" si="8"/>
        <v>0</v>
      </c>
      <c r="AA55" s="173">
        <f t="shared" si="6"/>
        <v>0</v>
      </c>
      <c r="AB55" s="428">
        <f t="shared" si="9"/>
        <v>-2.6000000000000002E-2</v>
      </c>
    </row>
    <row r="56" spans="1:28" x14ac:dyDescent="0.25">
      <c r="A56" s="230">
        <v>45</v>
      </c>
      <c r="B56" s="16" t="s">
        <v>37</v>
      </c>
      <c r="C56" s="17" t="s">
        <v>12</v>
      </c>
      <c r="D56" s="432">
        <f>'Чт День 4 Нед 1'!AH56</f>
        <v>-0.18280000000000002</v>
      </c>
      <c r="E56" s="432"/>
      <c r="F56" s="489"/>
      <c r="G56" s="489"/>
      <c r="H56" s="404">
        <v>0.01</v>
      </c>
      <c r="I56" s="38"/>
      <c r="J56" s="490">
        <f t="shared" si="1"/>
        <v>0.01</v>
      </c>
      <c r="K56" s="483"/>
      <c r="L56" s="489"/>
      <c r="M56" s="404">
        <v>0.01</v>
      </c>
      <c r="N56" s="38"/>
      <c r="O56" s="168">
        <f t="shared" si="2"/>
        <v>0.01</v>
      </c>
      <c r="P56" s="38"/>
      <c r="Q56" s="203">
        <v>0.01</v>
      </c>
      <c r="R56" s="203">
        <f t="shared" si="7"/>
        <v>0.01</v>
      </c>
      <c r="S56" s="169">
        <v>5.0000000000000001E-4</v>
      </c>
      <c r="T56" s="404">
        <v>0.01</v>
      </c>
      <c r="U56" s="38"/>
      <c r="V56" s="362">
        <f t="shared" si="4"/>
        <v>0</v>
      </c>
      <c r="W56" s="194"/>
      <c r="X56" s="504">
        <v>0.01</v>
      </c>
      <c r="Y56" s="38"/>
      <c r="Z56" s="170">
        <f t="shared" si="8"/>
        <v>0.01</v>
      </c>
      <c r="AA56" s="173">
        <f t="shared" si="6"/>
        <v>0.04</v>
      </c>
      <c r="AB56" s="428">
        <f t="shared" si="9"/>
        <v>-0.22280000000000003</v>
      </c>
    </row>
    <row r="57" spans="1:28" x14ac:dyDescent="0.25">
      <c r="A57" s="230">
        <v>46</v>
      </c>
      <c r="B57" s="16" t="s">
        <v>38</v>
      </c>
      <c r="C57" s="17" t="s">
        <v>12</v>
      </c>
      <c r="D57" s="432">
        <f>'Чт День 4 Нед 1'!AH57</f>
        <v>-1.32E-2</v>
      </c>
      <c r="E57" s="432"/>
      <c r="F57" s="489"/>
      <c r="G57" s="405">
        <v>6.9999999999999999E-4</v>
      </c>
      <c r="H57" s="38"/>
      <c r="I57" s="38"/>
      <c r="J57" s="490">
        <f t="shared" si="1"/>
        <v>6.9999999999999999E-4</v>
      </c>
      <c r="K57" s="483"/>
      <c r="L57" s="405">
        <v>6.9999999999999999E-4</v>
      </c>
      <c r="M57" s="38"/>
      <c r="N57" s="404">
        <v>2E-3</v>
      </c>
      <c r="O57" s="168">
        <f t="shared" si="2"/>
        <v>2.7000000000000001E-3</v>
      </c>
      <c r="P57" s="38"/>
      <c r="Q57" s="38"/>
      <c r="R57" s="203">
        <f t="shared" si="7"/>
        <v>0</v>
      </c>
      <c r="S57" s="169">
        <v>2.9999999999999997E-4</v>
      </c>
      <c r="T57" s="38"/>
      <c r="U57" s="38"/>
      <c r="V57" s="362">
        <f t="shared" si="4"/>
        <v>0</v>
      </c>
      <c r="W57" s="504">
        <v>8.0000000000000004E-4</v>
      </c>
      <c r="X57" s="162"/>
      <c r="Y57" s="38"/>
      <c r="Z57" s="170">
        <f t="shared" si="8"/>
        <v>8.0000000000000004E-4</v>
      </c>
      <c r="AA57" s="173">
        <f t="shared" si="6"/>
        <v>4.2000000000000006E-3</v>
      </c>
      <c r="AB57" s="428">
        <f t="shared" si="9"/>
        <v>-1.7399999999999999E-2</v>
      </c>
    </row>
    <row r="58" spans="1:28" x14ac:dyDescent="0.25">
      <c r="A58" s="230">
        <v>47</v>
      </c>
      <c r="B58" s="16" t="s">
        <v>14</v>
      </c>
      <c r="C58" s="17" t="s">
        <v>12</v>
      </c>
      <c r="D58" s="432">
        <f>'Чт День 4 Нед 1'!AH58</f>
        <v>0</v>
      </c>
      <c r="E58" s="432"/>
      <c r="F58" s="489"/>
      <c r="G58" s="489"/>
      <c r="H58" s="38"/>
      <c r="I58" s="38"/>
      <c r="J58" s="490">
        <f t="shared" si="1"/>
        <v>0</v>
      </c>
      <c r="K58" s="483"/>
      <c r="L58" s="489"/>
      <c r="M58" s="38"/>
      <c r="N58" s="38"/>
      <c r="O58" s="168">
        <f t="shared" si="2"/>
        <v>0</v>
      </c>
      <c r="P58" s="38"/>
      <c r="Q58" s="38"/>
      <c r="R58" s="203">
        <f t="shared" si="7"/>
        <v>0</v>
      </c>
      <c r="S58" s="38"/>
      <c r="T58" s="38"/>
      <c r="U58" s="38"/>
      <c r="V58" s="362">
        <f t="shared" si="4"/>
        <v>0</v>
      </c>
      <c r="W58" s="194"/>
      <c r="X58" s="162"/>
      <c r="Y58" s="38"/>
      <c r="Z58" s="170">
        <f t="shared" si="8"/>
        <v>0</v>
      </c>
      <c r="AA58" s="173">
        <f t="shared" si="6"/>
        <v>0</v>
      </c>
      <c r="AB58" s="428">
        <f t="shared" si="9"/>
        <v>0</v>
      </c>
    </row>
    <row r="59" spans="1:28" x14ac:dyDescent="0.25">
      <c r="A59" s="230">
        <v>48</v>
      </c>
      <c r="B59" s="22" t="s">
        <v>172</v>
      </c>
      <c r="C59" s="17" t="s">
        <v>12</v>
      </c>
      <c r="D59" s="432">
        <f>'Чт День 4 Нед 1'!AH59</f>
        <v>0</v>
      </c>
      <c r="E59" s="432"/>
      <c r="F59" s="489"/>
      <c r="G59" s="489"/>
      <c r="H59" s="38"/>
      <c r="I59" s="38"/>
      <c r="J59" s="490">
        <f t="shared" si="1"/>
        <v>0</v>
      </c>
      <c r="K59" s="483"/>
      <c r="L59" s="489"/>
      <c r="M59" s="38"/>
      <c r="N59" s="38"/>
      <c r="O59" s="168">
        <f t="shared" si="2"/>
        <v>0</v>
      </c>
      <c r="P59" s="38"/>
      <c r="Q59" s="38"/>
      <c r="R59" s="203">
        <f t="shared" si="7"/>
        <v>0</v>
      </c>
      <c r="S59" s="38"/>
      <c r="T59" s="38"/>
      <c r="U59" s="38"/>
      <c r="V59" s="362">
        <f t="shared" si="4"/>
        <v>0</v>
      </c>
      <c r="W59" s="194"/>
      <c r="X59" s="162"/>
      <c r="Y59" s="38"/>
      <c r="Z59" s="170">
        <f t="shared" si="8"/>
        <v>0</v>
      </c>
      <c r="AA59" s="173">
        <f t="shared" si="6"/>
        <v>0</v>
      </c>
      <c r="AB59" s="428">
        <f t="shared" si="9"/>
        <v>0</v>
      </c>
    </row>
    <row r="60" spans="1:28" x14ac:dyDescent="0.25">
      <c r="A60" s="230">
        <v>49</v>
      </c>
      <c r="B60" s="22" t="s">
        <v>275</v>
      </c>
      <c r="C60" s="17" t="s">
        <v>12</v>
      </c>
      <c r="D60" s="432">
        <f>'Чт День 4 Нед 1'!AH60</f>
        <v>0</v>
      </c>
      <c r="E60" s="432"/>
      <c r="F60" s="489"/>
      <c r="G60" s="489"/>
      <c r="H60" s="38"/>
      <c r="I60" s="38"/>
      <c r="J60" s="490">
        <f t="shared" si="1"/>
        <v>0</v>
      </c>
      <c r="K60" s="483"/>
      <c r="L60" s="489"/>
      <c r="M60" s="38"/>
      <c r="N60" s="38"/>
      <c r="O60" s="168">
        <f t="shared" si="2"/>
        <v>0</v>
      </c>
      <c r="P60" s="38"/>
      <c r="Q60" s="38"/>
      <c r="R60" s="203">
        <f t="shared" si="7"/>
        <v>0</v>
      </c>
      <c r="S60" s="38"/>
      <c r="T60" s="38"/>
      <c r="U60" s="38"/>
      <c r="V60" s="362">
        <f t="shared" si="4"/>
        <v>0</v>
      </c>
      <c r="W60" s="194"/>
      <c r="X60" s="162"/>
      <c r="Y60" s="38"/>
      <c r="Z60" s="170">
        <f t="shared" si="8"/>
        <v>0</v>
      </c>
      <c r="AA60" s="173">
        <f t="shared" si="6"/>
        <v>0</v>
      </c>
      <c r="AB60" s="428">
        <f t="shared" si="9"/>
        <v>0</v>
      </c>
    </row>
    <row r="61" spans="1:28" x14ac:dyDescent="0.25">
      <c r="A61" s="247"/>
      <c r="B61" s="64" t="s">
        <v>51</v>
      </c>
      <c r="C61" s="7"/>
      <c r="D61" s="432">
        <f>'Чт День 4 Нед 1'!AH61</f>
        <v>0</v>
      </c>
      <c r="E61" s="7"/>
      <c r="F61" s="489"/>
      <c r="G61" s="489"/>
      <c r="H61" s="38"/>
      <c r="I61" s="38"/>
      <c r="J61" s="490">
        <f t="shared" si="1"/>
        <v>0</v>
      </c>
      <c r="K61" s="483"/>
      <c r="L61" s="489"/>
      <c r="M61" s="38"/>
      <c r="N61" s="38"/>
      <c r="O61" s="168">
        <f t="shared" si="2"/>
        <v>0</v>
      </c>
      <c r="P61" s="38"/>
      <c r="Q61" s="38"/>
      <c r="R61" s="203">
        <f t="shared" si="7"/>
        <v>0</v>
      </c>
      <c r="S61" s="38"/>
      <c r="T61" s="38"/>
      <c r="U61" s="38"/>
      <c r="V61" s="362">
        <f t="shared" si="4"/>
        <v>0</v>
      </c>
      <c r="W61" s="194"/>
      <c r="X61" s="162"/>
      <c r="Y61" s="38"/>
      <c r="Z61" s="170">
        <f t="shared" si="8"/>
        <v>0</v>
      </c>
      <c r="AA61" s="173">
        <f t="shared" si="6"/>
        <v>0</v>
      </c>
      <c r="AB61" s="428">
        <f t="shared" si="9"/>
        <v>0</v>
      </c>
    </row>
    <row r="62" spans="1:28" x14ac:dyDescent="0.25">
      <c r="A62" s="236">
        <v>50</v>
      </c>
      <c r="B62" s="19" t="s">
        <v>52</v>
      </c>
      <c r="C62" s="20" t="s">
        <v>12</v>
      </c>
      <c r="D62" s="432">
        <f>'Чт День 4 Нед 1'!AH62</f>
        <v>0</v>
      </c>
      <c r="E62" s="432"/>
      <c r="F62" s="489"/>
      <c r="G62" s="489"/>
      <c r="H62" s="38"/>
      <c r="I62" s="38"/>
      <c r="J62" s="490">
        <f t="shared" si="1"/>
        <v>0</v>
      </c>
      <c r="K62" s="483"/>
      <c r="L62" s="489"/>
      <c r="M62" s="38"/>
      <c r="N62" s="38"/>
      <c r="O62" s="168">
        <f t="shared" si="2"/>
        <v>0</v>
      </c>
      <c r="P62" s="38"/>
      <c r="Q62" s="38"/>
      <c r="R62" s="203">
        <f t="shared" si="7"/>
        <v>0</v>
      </c>
      <c r="S62" s="38"/>
      <c r="T62" s="38"/>
      <c r="U62" s="38"/>
      <c r="V62" s="362">
        <f t="shared" si="4"/>
        <v>0</v>
      </c>
      <c r="W62" s="194"/>
      <c r="X62" s="162"/>
      <c r="Y62" s="38"/>
      <c r="Z62" s="170">
        <f t="shared" si="8"/>
        <v>0</v>
      </c>
      <c r="AA62" s="173">
        <f t="shared" si="6"/>
        <v>0</v>
      </c>
      <c r="AB62" s="428">
        <f t="shared" si="9"/>
        <v>0</v>
      </c>
    </row>
    <row r="63" spans="1:28" x14ac:dyDescent="0.25">
      <c r="A63" s="236">
        <v>51</v>
      </c>
      <c r="B63" s="19" t="s">
        <v>173</v>
      </c>
      <c r="C63" s="20" t="s">
        <v>12</v>
      </c>
      <c r="D63" s="432">
        <f>'Чт День 4 Нед 1'!AH63</f>
        <v>0</v>
      </c>
      <c r="E63" s="432"/>
      <c r="F63" s="489"/>
      <c r="G63" s="489"/>
      <c r="H63" s="38"/>
      <c r="I63" s="38"/>
      <c r="J63" s="490">
        <f t="shared" si="1"/>
        <v>0</v>
      </c>
      <c r="K63" s="483"/>
      <c r="L63" s="489"/>
      <c r="M63" s="38"/>
      <c r="N63" s="38"/>
      <c r="O63" s="168">
        <f t="shared" si="2"/>
        <v>0</v>
      </c>
      <c r="P63" s="38"/>
      <c r="Q63" s="38"/>
      <c r="R63" s="203">
        <f t="shared" si="7"/>
        <v>0</v>
      </c>
      <c r="S63" s="38"/>
      <c r="T63" s="38"/>
      <c r="U63" s="38"/>
      <c r="V63" s="362">
        <f t="shared" si="4"/>
        <v>0</v>
      </c>
      <c r="W63" s="194"/>
      <c r="X63" s="162"/>
      <c r="Y63" s="38"/>
      <c r="Z63" s="170">
        <f t="shared" si="8"/>
        <v>0</v>
      </c>
      <c r="AA63" s="173">
        <f t="shared" si="6"/>
        <v>0</v>
      </c>
      <c r="AB63" s="428">
        <f t="shared" si="9"/>
        <v>0</v>
      </c>
    </row>
    <row r="64" spans="1:28" x14ac:dyDescent="0.25">
      <c r="A64" s="236">
        <v>52</v>
      </c>
      <c r="B64" s="19" t="s">
        <v>100</v>
      </c>
      <c r="C64" s="20" t="s">
        <v>12</v>
      </c>
      <c r="D64" s="432">
        <f>'Чт День 4 Нед 1'!AH64</f>
        <v>0</v>
      </c>
      <c r="E64" s="432"/>
      <c r="F64" s="489"/>
      <c r="G64" s="483"/>
      <c r="H64" s="38"/>
      <c r="I64" s="38"/>
      <c r="J64" s="490">
        <f t="shared" si="1"/>
        <v>0</v>
      </c>
      <c r="K64" s="483"/>
      <c r="L64" s="483"/>
      <c r="M64" s="38"/>
      <c r="N64" s="38"/>
      <c r="O64" s="168">
        <f t="shared" si="2"/>
        <v>0</v>
      </c>
      <c r="P64" s="38"/>
      <c r="Q64" s="38"/>
      <c r="R64" s="203">
        <f t="shared" si="7"/>
        <v>0</v>
      </c>
      <c r="S64" s="38"/>
      <c r="T64" s="38"/>
      <c r="U64" s="38"/>
      <c r="V64" s="362">
        <f t="shared" si="4"/>
        <v>0</v>
      </c>
      <c r="W64" s="194"/>
      <c r="X64" s="162"/>
      <c r="Y64" s="38"/>
      <c r="Z64" s="170">
        <f t="shared" si="8"/>
        <v>0</v>
      </c>
      <c r="AA64" s="173">
        <f t="shared" si="6"/>
        <v>0</v>
      </c>
      <c r="AB64" s="428">
        <f t="shared" si="9"/>
        <v>0</v>
      </c>
    </row>
    <row r="65" spans="1:28" x14ac:dyDescent="0.25">
      <c r="A65" s="236">
        <v>53</v>
      </c>
      <c r="B65" s="19" t="s">
        <v>200</v>
      </c>
      <c r="C65" s="20" t="s">
        <v>12</v>
      </c>
      <c r="D65" s="432">
        <f>'Чт День 4 Нед 1'!AH65</f>
        <v>0</v>
      </c>
      <c r="E65" s="432"/>
      <c r="F65" s="489"/>
      <c r="G65" s="483"/>
      <c r="H65" s="38"/>
      <c r="I65" s="38"/>
      <c r="J65" s="490">
        <f t="shared" si="1"/>
        <v>0</v>
      </c>
      <c r="K65" s="483"/>
      <c r="L65" s="483"/>
      <c r="M65" s="38"/>
      <c r="N65" s="38"/>
      <c r="O65" s="168">
        <f t="shared" si="2"/>
        <v>0</v>
      </c>
      <c r="P65" s="38"/>
      <c r="Q65" s="38"/>
      <c r="R65" s="203">
        <f t="shared" si="7"/>
        <v>0</v>
      </c>
      <c r="S65" s="38"/>
      <c r="T65" s="38"/>
      <c r="U65" s="38"/>
      <c r="V65" s="362">
        <f t="shared" si="4"/>
        <v>0</v>
      </c>
      <c r="W65" s="194"/>
      <c r="X65" s="162"/>
      <c r="Y65" s="38"/>
      <c r="Z65" s="170">
        <f t="shared" si="8"/>
        <v>0</v>
      </c>
      <c r="AA65" s="173">
        <f t="shared" si="6"/>
        <v>0</v>
      </c>
      <c r="AB65" s="428">
        <f t="shared" si="9"/>
        <v>0</v>
      </c>
    </row>
    <row r="66" spans="1:28" x14ac:dyDescent="0.25">
      <c r="A66" s="236">
        <v>54</v>
      </c>
      <c r="B66" s="16" t="s">
        <v>90</v>
      </c>
      <c r="C66" s="25" t="s">
        <v>12</v>
      </c>
      <c r="D66" s="432">
        <f>'Чт День 4 Нед 1'!AH66</f>
        <v>0</v>
      </c>
      <c r="E66" s="434"/>
      <c r="F66" s="489"/>
      <c r="G66" s="483"/>
      <c r="H66" s="38"/>
      <c r="I66" s="38"/>
      <c r="J66" s="490">
        <f t="shared" si="1"/>
        <v>0</v>
      </c>
      <c r="K66" s="483"/>
      <c r="L66" s="483"/>
      <c r="M66" s="38"/>
      <c r="N66" s="38"/>
      <c r="O66" s="168">
        <f t="shared" si="2"/>
        <v>0</v>
      </c>
      <c r="P66" s="38"/>
      <c r="Q66" s="38"/>
      <c r="R66" s="203">
        <f t="shared" si="7"/>
        <v>0</v>
      </c>
      <c r="S66" s="38"/>
      <c r="T66" s="38"/>
      <c r="U66" s="38"/>
      <c r="V66" s="362">
        <f t="shared" si="4"/>
        <v>0</v>
      </c>
      <c r="W66" s="194"/>
      <c r="X66" s="162"/>
      <c r="Y66" s="38"/>
      <c r="Z66" s="170">
        <f t="shared" si="8"/>
        <v>0</v>
      </c>
      <c r="AA66" s="173">
        <f t="shared" si="6"/>
        <v>0</v>
      </c>
      <c r="AB66" s="428">
        <f t="shared" si="9"/>
        <v>0</v>
      </c>
    </row>
    <row r="67" spans="1:28" x14ac:dyDescent="0.25">
      <c r="A67" s="236">
        <v>55</v>
      </c>
      <c r="B67" s="47" t="s">
        <v>120</v>
      </c>
      <c r="C67" s="25" t="s">
        <v>12</v>
      </c>
      <c r="D67" s="432">
        <f>'Чт День 4 Нед 1'!AH67</f>
        <v>0</v>
      </c>
      <c r="E67" s="434"/>
      <c r="F67" s="489"/>
      <c r="G67" s="483"/>
      <c r="H67" s="38"/>
      <c r="I67" s="38"/>
      <c r="J67" s="490">
        <f t="shared" si="1"/>
        <v>0</v>
      </c>
      <c r="K67" s="483"/>
      <c r="L67" s="483"/>
      <c r="M67" s="38"/>
      <c r="N67" s="38"/>
      <c r="O67" s="168">
        <f t="shared" si="2"/>
        <v>0</v>
      </c>
      <c r="P67" s="38"/>
      <c r="Q67" s="38"/>
      <c r="R67" s="203">
        <f t="shared" si="7"/>
        <v>0</v>
      </c>
      <c r="S67" s="38"/>
      <c r="T67" s="38"/>
      <c r="U67" s="38"/>
      <c r="V67" s="362">
        <f t="shared" si="4"/>
        <v>0</v>
      </c>
      <c r="W67" s="194"/>
      <c r="X67" s="162"/>
      <c r="Y67" s="38"/>
      <c r="Z67" s="170">
        <f t="shared" si="8"/>
        <v>0</v>
      </c>
      <c r="AA67" s="173">
        <f t="shared" si="6"/>
        <v>0</v>
      </c>
      <c r="AB67" s="428">
        <f t="shared" si="9"/>
        <v>0</v>
      </c>
    </row>
    <row r="68" spans="1:28" x14ac:dyDescent="0.25">
      <c r="A68" s="236">
        <v>56</v>
      </c>
      <c r="B68" s="19" t="s">
        <v>53</v>
      </c>
      <c r="C68" s="25" t="s">
        <v>12</v>
      </c>
      <c r="D68" s="432">
        <f>'Чт День 4 Нед 1'!AH68</f>
        <v>0</v>
      </c>
      <c r="E68" s="434"/>
      <c r="F68" s="489"/>
      <c r="G68" s="483"/>
      <c r="H68" s="38"/>
      <c r="I68" s="38"/>
      <c r="J68" s="490">
        <f t="shared" si="1"/>
        <v>0</v>
      </c>
      <c r="K68" s="483"/>
      <c r="L68" s="483"/>
      <c r="M68" s="38"/>
      <c r="N68" s="38"/>
      <c r="O68" s="168">
        <f t="shared" si="2"/>
        <v>0</v>
      </c>
      <c r="P68" s="38"/>
      <c r="Q68" s="38"/>
      <c r="R68" s="203">
        <f t="shared" si="7"/>
        <v>0</v>
      </c>
      <c r="S68" s="38"/>
      <c r="T68" s="38"/>
      <c r="U68" s="38"/>
      <c r="V68" s="362">
        <f t="shared" si="4"/>
        <v>0</v>
      </c>
      <c r="W68" s="194"/>
      <c r="X68" s="162"/>
      <c r="Y68" s="38"/>
      <c r="Z68" s="170">
        <f t="shared" si="8"/>
        <v>0</v>
      </c>
      <c r="AA68" s="173">
        <f t="shared" si="6"/>
        <v>0</v>
      </c>
      <c r="AB68" s="428">
        <f t="shared" si="9"/>
        <v>0</v>
      </c>
    </row>
    <row r="69" spans="1:28" x14ac:dyDescent="0.25">
      <c r="A69" s="236">
        <v>57</v>
      </c>
      <c r="B69" s="16" t="s">
        <v>54</v>
      </c>
      <c r="C69" s="17" t="s">
        <v>12</v>
      </c>
      <c r="D69" s="432">
        <f>'Чт День 4 Нед 1'!AH69</f>
        <v>-2.7300000000000001E-2</v>
      </c>
      <c r="E69" s="432"/>
      <c r="F69" s="489"/>
      <c r="G69" s="483"/>
      <c r="H69" s="38"/>
      <c r="I69" s="38"/>
      <c r="J69" s="490">
        <f t="shared" si="1"/>
        <v>0</v>
      </c>
      <c r="K69" s="483"/>
      <c r="L69" s="483"/>
      <c r="M69" s="38"/>
      <c r="N69" s="38"/>
      <c r="O69" s="168">
        <f t="shared" si="2"/>
        <v>0</v>
      </c>
      <c r="P69" s="38"/>
      <c r="Q69" s="38"/>
      <c r="R69" s="203">
        <f t="shared" si="7"/>
        <v>0</v>
      </c>
      <c r="S69" s="38"/>
      <c r="T69" s="38"/>
      <c r="U69" s="38"/>
      <c r="V69" s="362">
        <f t="shared" si="4"/>
        <v>0</v>
      </c>
      <c r="W69" s="194"/>
      <c r="X69" s="162"/>
      <c r="Y69" s="38"/>
      <c r="Z69" s="170">
        <f t="shared" si="8"/>
        <v>0</v>
      </c>
      <c r="AA69" s="173">
        <f t="shared" si="6"/>
        <v>0</v>
      </c>
      <c r="AB69" s="428">
        <f t="shared" si="9"/>
        <v>-2.7300000000000001E-2</v>
      </c>
    </row>
    <row r="70" spans="1:28" x14ac:dyDescent="0.25">
      <c r="A70" s="236">
        <v>58</v>
      </c>
      <c r="B70" s="16" t="s">
        <v>55</v>
      </c>
      <c r="C70" s="17" t="s">
        <v>12</v>
      </c>
      <c r="D70" s="432">
        <f>'Чт День 4 Нед 1'!AH70</f>
        <v>0</v>
      </c>
      <c r="E70" s="432"/>
      <c r="F70" s="489"/>
      <c r="G70" s="483"/>
      <c r="H70" s="38"/>
      <c r="I70" s="38"/>
      <c r="J70" s="490">
        <f t="shared" si="1"/>
        <v>0</v>
      </c>
      <c r="K70" s="483"/>
      <c r="L70" s="483"/>
      <c r="M70" s="38"/>
      <c r="N70" s="38"/>
      <c r="O70" s="168">
        <f t="shared" si="2"/>
        <v>0</v>
      </c>
      <c r="P70" s="38"/>
      <c r="Q70" s="38"/>
      <c r="R70" s="203">
        <f t="shared" si="7"/>
        <v>0</v>
      </c>
      <c r="S70" s="38"/>
      <c r="T70" s="38"/>
      <c r="U70" s="38"/>
      <c r="V70" s="362">
        <f t="shared" si="4"/>
        <v>0</v>
      </c>
      <c r="W70" s="194"/>
      <c r="X70" s="162"/>
      <c r="Y70" s="38"/>
      <c r="Z70" s="170">
        <f t="shared" si="8"/>
        <v>0</v>
      </c>
      <c r="AA70" s="173">
        <f t="shared" si="6"/>
        <v>0</v>
      </c>
      <c r="AB70" s="428">
        <f t="shared" si="9"/>
        <v>0</v>
      </c>
    </row>
    <row r="71" spans="1:28" x14ac:dyDescent="0.25">
      <c r="A71" s="236">
        <v>59</v>
      </c>
      <c r="B71" s="16" t="s">
        <v>56</v>
      </c>
      <c r="C71" s="17" t="s">
        <v>12</v>
      </c>
      <c r="D71" s="432">
        <f>'Чт День 4 Нед 1'!AH71</f>
        <v>-8.6E-3</v>
      </c>
      <c r="E71" s="432"/>
      <c r="F71" s="489"/>
      <c r="G71" s="404">
        <v>1.8E-3</v>
      </c>
      <c r="H71" s="38"/>
      <c r="I71" s="38"/>
      <c r="J71" s="490">
        <f t="shared" si="1"/>
        <v>1.8E-3</v>
      </c>
      <c r="K71" s="483"/>
      <c r="L71" s="404">
        <v>1.8E-3</v>
      </c>
      <c r="M71" s="38"/>
      <c r="N71" s="38"/>
      <c r="O71" s="168">
        <f t="shared" si="2"/>
        <v>1.8E-3</v>
      </c>
      <c r="P71" s="38"/>
      <c r="Q71" s="38"/>
      <c r="R71" s="203">
        <f t="shared" ref="R71:R102" si="10">(Q71+P71)*$R$5</f>
        <v>0</v>
      </c>
      <c r="S71" s="38"/>
      <c r="T71" s="38"/>
      <c r="U71" s="38"/>
      <c r="V71" s="362">
        <f t="shared" si="4"/>
        <v>0</v>
      </c>
      <c r="W71" s="504">
        <v>3.0000000000000001E-3</v>
      </c>
      <c r="X71" s="162"/>
      <c r="Y71" s="38"/>
      <c r="Z71" s="170">
        <f t="shared" ref="Z71:Z102" si="11">(X71+W71+Y71)*$Z$5</f>
        <v>3.0000000000000001E-3</v>
      </c>
      <c r="AA71" s="173">
        <f t="shared" si="6"/>
        <v>6.6E-3</v>
      </c>
      <c r="AB71" s="428">
        <f t="shared" ref="AB71:AB102" si="12">(D71+E134)-AA71</f>
        <v>-1.52E-2</v>
      </c>
    </row>
    <row r="72" spans="1:28" x14ac:dyDescent="0.25">
      <c r="A72" s="236">
        <v>60</v>
      </c>
      <c r="B72" s="47" t="s">
        <v>107</v>
      </c>
      <c r="C72" s="55" t="s">
        <v>12</v>
      </c>
      <c r="D72" s="432">
        <f>'Чт День 4 Нед 1'!AH72</f>
        <v>0</v>
      </c>
      <c r="E72" s="444"/>
      <c r="F72" s="489"/>
      <c r="G72" s="483"/>
      <c r="H72" s="38"/>
      <c r="I72" s="38"/>
      <c r="J72" s="490">
        <f t="shared" ref="J72:J135" si="13">(F72+G72+H72+I72)*$J$5</f>
        <v>0</v>
      </c>
      <c r="K72" s="483"/>
      <c r="L72" s="483"/>
      <c r="M72" s="38"/>
      <c r="N72" s="38"/>
      <c r="O72" s="168">
        <f t="shared" ref="O72:O135" si="14">(K72+L72+M72+N72)*$O$5</f>
        <v>0</v>
      </c>
      <c r="P72" s="38"/>
      <c r="Q72" s="38"/>
      <c r="R72" s="203">
        <f t="shared" si="10"/>
        <v>0</v>
      </c>
      <c r="S72" s="38"/>
      <c r="T72" s="38"/>
      <c r="U72" s="38"/>
      <c r="V72" s="362">
        <f t="shared" ref="V72:V135" si="15">(U72+T72+S72)*$V$5</f>
        <v>0</v>
      </c>
      <c r="W72" s="194"/>
      <c r="X72" s="162"/>
      <c r="Y72" s="38"/>
      <c r="Z72" s="170">
        <f t="shared" si="11"/>
        <v>0</v>
      </c>
      <c r="AA72" s="173">
        <f t="shared" ref="AA72:AA135" si="16">J72+O72+R72+Z72</f>
        <v>0</v>
      </c>
      <c r="AB72" s="428">
        <f t="shared" si="12"/>
        <v>0</v>
      </c>
    </row>
    <row r="73" spans="1:28" x14ac:dyDescent="0.25">
      <c r="A73" s="230"/>
      <c r="B73" s="268" t="s">
        <v>178</v>
      </c>
      <c r="C73" s="7"/>
      <c r="D73" s="432">
        <f>'Чт День 4 Нед 1'!AH73</f>
        <v>0</v>
      </c>
      <c r="E73" s="7"/>
      <c r="F73" s="489"/>
      <c r="G73" s="483"/>
      <c r="H73" s="38"/>
      <c r="I73" s="38"/>
      <c r="J73" s="490">
        <f t="shared" si="13"/>
        <v>0</v>
      </c>
      <c r="K73" s="483"/>
      <c r="L73" s="483"/>
      <c r="M73" s="38"/>
      <c r="N73" s="38"/>
      <c r="O73" s="168">
        <f t="shared" si="14"/>
        <v>0</v>
      </c>
      <c r="P73" s="38"/>
      <c r="Q73" s="38"/>
      <c r="R73" s="203">
        <f t="shared" si="10"/>
        <v>0</v>
      </c>
      <c r="S73" s="38"/>
      <c r="T73" s="38"/>
      <c r="U73" s="38"/>
      <c r="V73" s="362">
        <f t="shared" si="15"/>
        <v>0</v>
      </c>
      <c r="W73" s="194"/>
      <c r="X73" s="162"/>
      <c r="Y73" s="38"/>
      <c r="Z73" s="170">
        <f t="shared" si="11"/>
        <v>0</v>
      </c>
      <c r="AA73" s="173">
        <f t="shared" si="16"/>
        <v>0</v>
      </c>
      <c r="AB73" s="428">
        <f t="shared" si="12"/>
        <v>0</v>
      </c>
    </row>
    <row r="74" spans="1:28" x14ac:dyDescent="0.25">
      <c r="A74" s="230">
        <v>61</v>
      </c>
      <c r="B74" s="16" t="s">
        <v>57</v>
      </c>
      <c r="C74" s="17" t="s">
        <v>12</v>
      </c>
      <c r="D74" s="432">
        <f>'Чт День 4 Нед 1'!AH74</f>
        <v>-5.4999999999999997E-3</v>
      </c>
      <c r="E74" s="432"/>
      <c r="F74" s="489"/>
      <c r="G74" s="483"/>
      <c r="H74" s="38"/>
      <c r="I74" s="38"/>
      <c r="J74" s="490">
        <f t="shared" si="13"/>
        <v>0</v>
      </c>
      <c r="K74" s="483"/>
      <c r="L74" s="483"/>
      <c r="M74" s="38"/>
      <c r="N74" s="38"/>
      <c r="O74" s="168">
        <f t="shared" si="14"/>
        <v>0</v>
      </c>
      <c r="P74" s="38"/>
      <c r="Q74" s="203">
        <v>5.0000000000000001E-4</v>
      </c>
      <c r="R74" s="203">
        <f t="shared" si="10"/>
        <v>5.0000000000000001E-4</v>
      </c>
      <c r="S74" s="38"/>
      <c r="T74" s="38"/>
      <c r="U74" s="38"/>
      <c r="V74" s="362">
        <f t="shared" si="15"/>
        <v>0</v>
      </c>
      <c r="W74" s="194"/>
      <c r="X74" s="194"/>
      <c r="Y74" s="38"/>
      <c r="Z74" s="170">
        <f t="shared" si="11"/>
        <v>0</v>
      </c>
      <c r="AA74" s="173">
        <f t="shared" si="16"/>
        <v>5.0000000000000001E-4</v>
      </c>
      <c r="AB74" s="428">
        <f t="shared" si="12"/>
        <v>-6.0000000000000001E-3</v>
      </c>
    </row>
    <row r="75" spans="1:28" x14ac:dyDescent="0.25">
      <c r="A75" s="230">
        <v>62</v>
      </c>
      <c r="B75" s="16" t="s">
        <v>58</v>
      </c>
      <c r="C75" s="17" t="s">
        <v>12</v>
      </c>
      <c r="D75" s="432">
        <f>'Чт День 4 Нед 1'!AH75</f>
        <v>0</v>
      </c>
      <c r="E75" s="432"/>
      <c r="F75" s="489"/>
      <c r="G75" s="483"/>
      <c r="H75" s="38"/>
      <c r="I75" s="38"/>
      <c r="J75" s="490">
        <f t="shared" si="13"/>
        <v>0</v>
      </c>
      <c r="K75" s="483"/>
      <c r="L75" s="483"/>
      <c r="M75" s="38"/>
      <c r="N75" s="38"/>
      <c r="O75" s="168">
        <f t="shared" si="14"/>
        <v>0</v>
      </c>
      <c r="P75" s="38"/>
      <c r="Q75" s="38"/>
      <c r="R75" s="203">
        <f t="shared" si="10"/>
        <v>0</v>
      </c>
      <c r="S75" s="38"/>
      <c r="T75" s="38"/>
      <c r="U75" s="38"/>
      <c r="V75" s="362">
        <f t="shared" si="15"/>
        <v>0</v>
      </c>
      <c r="W75" s="194"/>
      <c r="X75" s="162"/>
      <c r="Y75" s="38"/>
      <c r="Z75" s="170">
        <f t="shared" si="11"/>
        <v>0</v>
      </c>
      <c r="AA75" s="173">
        <f t="shared" si="16"/>
        <v>0</v>
      </c>
      <c r="AB75" s="428">
        <f t="shared" si="12"/>
        <v>0</v>
      </c>
    </row>
    <row r="76" spans="1:28" x14ac:dyDescent="0.25">
      <c r="A76" s="230">
        <v>63</v>
      </c>
      <c r="B76" s="16" t="s">
        <v>59</v>
      </c>
      <c r="C76" s="17" t="s">
        <v>12</v>
      </c>
      <c r="D76" s="432">
        <f>'Чт День 4 Нед 1'!AH76</f>
        <v>0</v>
      </c>
      <c r="E76" s="432"/>
      <c r="F76" s="489"/>
      <c r="G76" s="483"/>
      <c r="H76" s="38"/>
      <c r="I76" s="38"/>
      <c r="J76" s="490">
        <f t="shared" si="13"/>
        <v>0</v>
      </c>
      <c r="K76" s="483"/>
      <c r="L76" s="483"/>
      <c r="M76" s="38"/>
      <c r="N76" s="38"/>
      <c r="O76" s="168">
        <f t="shared" si="14"/>
        <v>0</v>
      </c>
      <c r="P76" s="38"/>
      <c r="Q76" s="38"/>
      <c r="R76" s="203">
        <f t="shared" si="10"/>
        <v>0</v>
      </c>
      <c r="S76" s="38"/>
      <c r="T76" s="38"/>
      <c r="U76" s="38"/>
      <c r="V76" s="362">
        <f t="shared" si="15"/>
        <v>0</v>
      </c>
      <c r="W76" s="194"/>
      <c r="X76" s="162"/>
      <c r="Y76" s="38"/>
      <c r="Z76" s="170">
        <f t="shared" si="11"/>
        <v>0</v>
      </c>
      <c r="AA76" s="173">
        <f t="shared" si="16"/>
        <v>0</v>
      </c>
      <c r="AB76" s="428">
        <f t="shared" si="12"/>
        <v>0</v>
      </c>
    </row>
    <row r="77" spans="1:28" x14ac:dyDescent="0.25">
      <c r="A77" s="230">
        <v>64</v>
      </c>
      <c r="B77" s="16" t="s">
        <v>60</v>
      </c>
      <c r="C77" s="17" t="s">
        <v>12</v>
      </c>
      <c r="D77" s="432">
        <f>'Чт День 4 Нед 1'!AH77</f>
        <v>-0.01</v>
      </c>
      <c r="E77" s="432"/>
      <c r="F77" s="489"/>
      <c r="G77" s="483"/>
      <c r="H77" s="38"/>
      <c r="I77" s="38"/>
      <c r="J77" s="490">
        <f t="shared" si="13"/>
        <v>0</v>
      </c>
      <c r="K77" s="483"/>
      <c r="L77" s="483"/>
      <c r="M77" s="38"/>
      <c r="N77" s="38"/>
      <c r="O77" s="168">
        <f t="shared" si="14"/>
        <v>0</v>
      </c>
      <c r="P77" s="38"/>
      <c r="Q77" s="38"/>
      <c r="R77" s="203">
        <f t="shared" si="10"/>
        <v>0</v>
      </c>
      <c r="S77" s="38"/>
      <c r="T77" s="38"/>
      <c r="U77" s="38"/>
      <c r="V77" s="362">
        <f t="shared" si="15"/>
        <v>0</v>
      </c>
      <c r="W77" s="194"/>
      <c r="X77" s="162"/>
      <c r="Y77" s="38"/>
      <c r="Z77" s="170">
        <f t="shared" si="11"/>
        <v>0</v>
      </c>
      <c r="AA77" s="173">
        <f t="shared" si="16"/>
        <v>0</v>
      </c>
      <c r="AB77" s="428">
        <f t="shared" si="12"/>
        <v>-0.01</v>
      </c>
    </row>
    <row r="78" spans="1:28" x14ac:dyDescent="0.25">
      <c r="A78" s="230">
        <v>65</v>
      </c>
      <c r="B78" s="16" t="s">
        <v>175</v>
      </c>
      <c r="C78" s="17" t="s">
        <v>12</v>
      </c>
      <c r="D78" s="432">
        <f>'Чт День 4 Нед 1'!AH78</f>
        <v>0</v>
      </c>
      <c r="E78" s="432"/>
      <c r="F78" s="489"/>
      <c r="G78" s="483"/>
      <c r="H78" s="38"/>
      <c r="I78" s="38"/>
      <c r="J78" s="490">
        <f t="shared" si="13"/>
        <v>0</v>
      </c>
      <c r="K78" s="483"/>
      <c r="L78" s="483"/>
      <c r="M78" s="38"/>
      <c r="N78" s="38"/>
      <c r="O78" s="168">
        <f t="shared" si="14"/>
        <v>0</v>
      </c>
      <c r="P78" s="38"/>
      <c r="Q78" s="38"/>
      <c r="R78" s="203">
        <f t="shared" si="10"/>
        <v>0</v>
      </c>
      <c r="S78" s="38"/>
      <c r="T78" s="38"/>
      <c r="U78" s="38"/>
      <c r="V78" s="362">
        <f t="shared" si="15"/>
        <v>0</v>
      </c>
      <c r="W78" s="194"/>
      <c r="X78" s="162"/>
      <c r="Y78" s="38"/>
      <c r="Z78" s="170">
        <f t="shared" si="11"/>
        <v>0</v>
      </c>
      <c r="AA78" s="173">
        <f t="shared" si="16"/>
        <v>0</v>
      </c>
      <c r="AB78" s="428">
        <f t="shared" si="12"/>
        <v>0</v>
      </c>
    </row>
    <row r="79" spans="1:28" x14ac:dyDescent="0.25">
      <c r="A79" s="230"/>
      <c r="B79" s="268" t="s">
        <v>176</v>
      </c>
      <c r="C79" s="7"/>
      <c r="D79" s="432">
        <f>'Чт День 4 Нед 1'!AH79</f>
        <v>0</v>
      </c>
      <c r="E79" s="7"/>
      <c r="F79" s="489"/>
      <c r="G79" s="483"/>
      <c r="H79" s="38"/>
      <c r="I79" s="38"/>
      <c r="J79" s="490">
        <f t="shared" si="13"/>
        <v>0</v>
      </c>
      <c r="K79" s="483"/>
      <c r="L79" s="483"/>
      <c r="M79" s="38"/>
      <c r="N79" s="38"/>
      <c r="O79" s="168">
        <f t="shared" si="14"/>
        <v>0</v>
      </c>
      <c r="P79" s="38"/>
      <c r="Q79" s="38"/>
      <c r="R79" s="203">
        <f t="shared" si="10"/>
        <v>0</v>
      </c>
      <c r="S79" s="38"/>
      <c r="T79" s="38"/>
      <c r="U79" s="38"/>
      <c r="V79" s="362">
        <f t="shared" si="15"/>
        <v>0</v>
      </c>
      <c r="W79" s="194"/>
      <c r="X79" s="162"/>
      <c r="Y79" s="38"/>
      <c r="Z79" s="170">
        <f t="shared" si="11"/>
        <v>0</v>
      </c>
      <c r="AA79" s="173">
        <f t="shared" si="16"/>
        <v>0</v>
      </c>
      <c r="AB79" s="428">
        <f t="shared" si="12"/>
        <v>0</v>
      </c>
    </row>
    <row r="80" spans="1:28" x14ac:dyDescent="0.25">
      <c r="A80" s="230">
        <v>66</v>
      </c>
      <c r="B80" s="19" t="s">
        <v>66</v>
      </c>
      <c r="C80" s="20" t="s">
        <v>12</v>
      </c>
      <c r="D80" s="432">
        <f>'Чт День 4 Нед 1'!AH80</f>
        <v>-2.0400000000000001E-2</v>
      </c>
      <c r="E80" s="432"/>
      <c r="F80" s="489"/>
      <c r="G80" s="483"/>
      <c r="H80" s="404">
        <v>2.0400000000000001E-2</v>
      </c>
      <c r="I80" s="38"/>
      <c r="J80" s="490">
        <f t="shared" si="13"/>
        <v>2.0400000000000001E-2</v>
      </c>
      <c r="K80" s="483"/>
      <c r="L80" s="483"/>
      <c r="M80" s="404">
        <v>2.0400000000000001E-2</v>
      </c>
      <c r="N80" s="38"/>
      <c r="O80" s="168">
        <f t="shared" si="14"/>
        <v>2.0400000000000001E-2</v>
      </c>
      <c r="P80" s="38"/>
      <c r="Q80" s="38"/>
      <c r="R80" s="203">
        <f t="shared" si="10"/>
        <v>0</v>
      </c>
      <c r="S80" s="38"/>
      <c r="T80" s="38"/>
      <c r="U80" s="38"/>
      <c r="V80" s="362">
        <f t="shared" si="15"/>
        <v>0</v>
      </c>
      <c r="W80" s="194"/>
      <c r="X80" s="504">
        <v>2.0400000000000001E-2</v>
      </c>
      <c r="Y80" s="38"/>
      <c r="Z80" s="170">
        <f t="shared" si="11"/>
        <v>2.0400000000000001E-2</v>
      </c>
      <c r="AA80" s="173">
        <f t="shared" si="16"/>
        <v>6.1200000000000004E-2</v>
      </c>
      <c r="AB80" s="428">
        <f t="shared" si="12"/>
        <v>-8.1600000000000006E-2</v>
      </c>
    </row>
    <row r="81" spans="1:28" x14ac:dyDescent="0.25">
      <c r="A81" s="230">
        <v>67</v>
      </c>
      <c r="B81" s="19" t="s">
        <v>67</v>
      </c>
      <c r="C81" s="20" t="s">
        <v>12</v>
      </c>
      <c r="D81" s="432">
        <f>'Чт День 4 Нед 1'!AH81</f>
        <v>-1.0200000000000001E-2</v>
      </c>
      <c r="E81" s="432"/>
      <c r="F81" s="489"/>
      <c r="G81" s="483"/>
      <c r="H81" s="38"/>
      <c r="I81" s="38"/>
      <c r="J81" s="490">
        <f t="shared" si="13"/>
        <v>0</v>
      </c>
      <c r="K81" s="483"/>
      <c r="L81" s="483"/>
      <c r="M81" s="38"/>
      <c r="N81" s="38"/>
      <c r="O81" s="168">
        <f t="shared" si="14"/>
        <v>0</v>
      </c>
      <c r="P81" s="38"/>
      <c r="Q81" s="38"/>
      <c r="R81" s="203">
        <f t="shared" si="10"/>
        <v>0</v>
      </c>
      <c r="S81" s="38"/>
      <c r="T81" s="38"/>
      <c r="U81" s="38"/>
      <c r="V81" s="362">
        <f t="shared" si="15"/>
        <v>0</v>
      </c>
      <c r="W81" s="194"/>
      <c r="X81" s="162"/>
      <c r="Y81" s="38"/>
      <c r="Z81" s="170">
        <f t="shared" si="11"/>
        <v>0</v>
      </c>
      <c r="AA81" s="173">
        <f t="shared" si="16"/>
        <v>0</v>
      </c>
      <c r="AB81" s="428">
        <f t="shared" si="12"/>
        <v>-1.0200000000000001E-2</v>
      </c>
    </row>
    <row r="82" spans="1:28" x14ac:dyDescent="0.25">
      <c r="A82" s="230">
        <v>68</v>
      </c>
      <c r="B82" s="19" t="s">
        <v>68</v>
      </c>
      <c r="C82" s="20" t="s">
        <v>12</v>
      </c>
      <c r="D82" s="432">
        <f>'Чт День 4 Нед 1'!AH82</f>
        <v>0</v>
      </c>
      <c r="E82" s="432"/>
      <c r="F82" s="489"/>
      <c r="G82" s="483"/>
      <c r="H82" s="38"/>
      <c r="I82" s="38"/>
      <c r="J82" s="490">
        <f t="shared" si="13"/>
        <v>0</v>
      </c>
      <c r="K82" s="483"/>
      <c r="L82" s="483"/>
      <c r="M82" s="38"/>
      <c r="N82" s="38"/>
      <c r="O82" s="168">
        <f t="shared" si="14"/>
        <v>0</v>
      </c>
      <c r="P82" s="38"/>
      <c r="Q82" s="38"/>
      <c r="R82" s="203">
        <f t="shared" si="10"/>
        <v>0</v>
      </c>
      <c r="S82" s="38"/>
      <c r="T82" s="38"/>
      <c r="U82" s="38"/>
      <c r="V82" s="362">
        <f t="shared" si="15"/>
        <v>0</v>
      </c>
      <c r="W82" s="194"/>
      <c r="X82" s="162"/>
      <c r="Y82" s="38"/>
      <c r="Z82" s="170">
        <f t="shared" si="11"/>
        <v>0</v>
      </c>
      <c r="AA82" s="173">
        <f t="shared" si="16"/>
        <v>0</v>
      </c>
      <c r="AB82" s="428">
        <f t="shared" si="12"/>
        <v>0</v>
      </c>
    </row>
    <row r="83" spans="1:28" x14ac:dyDescent="0.25">
      <c r="A83" s="230">
        <v>69</v>
      </c>
      <c r="B83" s="16" t="s">
        <v>69</v>
      </c>
      <c r="C83" s="17" t="s">
        <v>12</v>
      </c>
      <c r="D83" s="432">
        <f>'Чт День 4 Нед 1'!AH83</f>
        <v>-2.0400000000000001E-2</v>
      </c>
      <c r="E83" s="432"/>
      <c r="F83" s="489"/>
      <c r="G83" s="483"/>
      <c r="H83" s="38"/>
      <c r="I83" s="38"/>
      <c r="J83" s="490">
        <f t="shared" si="13"/>
        <v>0</v>
      </c>
      <c r="K83" s="483"/>
      <c r="L83" s="483"/>
      <c r="M83" s="38"/>
      <c r="N83" s="38"/>
      <c r="O83" s="168">
        <f t="shared" si="14"/>
        <v>0</v>
      </c>
      <c r="P83" s="38"/>
      <c r="Q83" s="38"/>
      <c r="R83" s="203">
        <f t="shared" si="10"/>
        <v>0</v>
      </c>
      <c r="S83" s="38"/>
      <c r="T83" s="38"/>
      <c r="U83" s="38"/>
      <c r="V83" s="362">
        <f t="shared" si="15"/>
        <v>0</v>
      </c>
      <c r="W83" s="194"/>
      <c r="X83" s="162"/>
      <c r="Y83" s="38"/>
      <c r="Z83" s="170">
        <f t="shared" si="11"/>
        <v>0</v>
      </c>
      <c r="AA83" s="173">
        <f t="shared" si="16"/>
        <v>0</v>
      </c>
      <c r="AB83" s="428">
        <f t="shared" si="12"/>
        <v>-2.0400000000000001E-2</v>
      </c>
    </row>
    <row r="84" spans="1:28" x14ac:dyDescent="0.25">
      <c r="A84" s="230">
        <v>70</v>
      </c>
      <c r="B84" s="16" t="s">
        <v>70</v>
      </c>
      <c r="C84" s="17" t="s">
        <v>12</v>
      </c>
      <c r="D84" s="432">
        <f>'Чт День 4 Нед 1'!AH84</f>
        <v>-2.53E-2</v>
      </c>
      <c r="E84" s="432"/>
      <c r="F84" s="489"/>
      <c r="G84" s="483"/>
      <c r="H84" s="38"/>
      <c r="I84" s="38"/>
      <c r="J84" s="490">
        <f t="shared" si="13"/>
        <v>0</v>
      </c>
      <c r="K84" s="483"/>
      <c r="L84" s="483"/>
      <c r="M84" s="38"/>
      <c r="N84" s="38"/>
      <c r="O84" s="168">
        <f t="shared" si="14"/>
        <v>0</v>
      </c>
      <c r="P84" s="38"/>
      <c r="Q84" s="38"/>
      <c r="R84" s="203">
        <f t="shared" si="10"/>
        <v>0</v>
      </c>
      <c r="S84" s="38"/>
      <c r="T84" s="38"/>
      <c r="U84" s="38"/>
      <c r="V84" s="362">
        <f t="shared" si="15"/>
        <v>0</v>
      </c>
      <c r="W84" s="194"/>
      <c r="X84" s="162"/>
      <c r="Y84" s="38"/>
      <c r="Z84" s="170">
        <f t="shared" si="11"/>
        <v>0</v>
      </c>
      <c r="AA84" s="173">
        <f t="shared" si="16"/>
        <v>0</v>
      </c>
      <c r="AB84" s="428">
        <f t="shared" si="12"/>
        <v>-2.53E-2</v>
      </c>
    </row>
    <row r="85" spans="1:28" x14ac:dyDescent="0.25">
      <c r="A85" s="230">
        <v>71</v>
      </c>
      <c r="B85" s="22" t="s">
        <v>101</v>
      </c>
      <c r="C85" s="17" t="s">
        <v>12</v>
      </c>
      <c r="D85" s="432">
        <f>'Чт День 4 Нед 1'!AH85</f>
        <v>0</v>
      </c>
      <c r="E85" s="432"/>
      <c r="F85" s="489"/>
      <c r="G85" s="483"/>
      <c r="H85" s="38"/>
      <c r="I85" s="38"/>
      <c r="J85" s="490">
        <f t="shared" si="13"/>
        <v>0</v>
      </c>
      <c r="K85" s="483"/>
      <c r="L85" s="483"/>
      <c r="M85" s="38"/>
      <c r="N85" s="38"/>
      <c r="O85" s="168">
        <f t="shared" si="14"/>
        <v>0</v>
      </c>
      <c r="P85" s="38"/>
      <c r="Q85" s="38"/>
      <c r="R85" s="203">
        <f t="shared" si="10"/>
        <v>0</v>
      </c>
      <c r="S85" s="38"/>
      <c r="T85" s="38"/>
      <c r="U85" s="38"/>
      <c r="V85" s="362">
        <f t="shared" si="15"/>
        <v>0</v>
      </c>
      <c r="W85" s="194"/>
      <c r="X85" s="162"/>
      <c r="Y85" s="38"/>
      <c r="Z85" s="170">
        <f t="shared" si="11"/>
        <v>0</v>
      </c>
      <c r="AA85" s="173">
        <f t="shared" si="16"/>
        <v>0</v>
      </c>
      <c r="AB85" s="428">
        <f t="shared" si="12"/>
        <v>0</v>
      </c>
    </row>
    <row r="86" spans="1:28" x14ac:dyDescent="0.25">
      <c r="A86" s="230">
        <v>72</v>
      </c>
      <c r="B86" s="22" t="s">
        <v>109</v>
      </c>
      <c r="C86" s="17" t="s">
        <v>12</v>
      </c>
      <c r="D86" s="432">
        <f>'Чт День 4 Нед 1'!AH86</f>
        <v>0</v>
      </c>
      <c r="E86" s="432"/>
      <c r="F86" s="489"/>
      <c r="G86" s="483"/>
      <c r="H86" s="38"/>
      <c r="I86" s="38"/>
      <c r="J86" s="490">
        <f t="shared" si="13"/>
        <v>0</v>
      </c>
      <c r="K86" s="483"/>
      <c r="L86" s="483"/>
      <c r="M86" s="38"/>
      <c r="N86" s="38"/>
      <c r="O86" s="168">
        <f t="shared" si="14"/>
        <v>0</v>
      </c>
      <c r="P86" s="38"/>
      <c r="Q86" s="38"/>
      <c r="R86" s="203">
        <f t="shared" si="10"/>
        <v>0</v>
      </c>
      <c r="S86" s="38"/>
      <c r="T86" s="38"/>
      <c r="U86" s="38"/>
      <c r="V86" s="362">
        <f t="shared" si="15"/>
        <v>0</v>
      </c>
      <c r="W86" s="194"/>
      <c r="X86" s="162"/>
      <c r="Y86" s="38"/>
      <c r="Z86" s="170">
        <f t="shared" si="11"/>
        <v>0</v>
      </c>
      <c r="AA86" s="173">
        <f t="shared" si="16"/>
        <v>0</v>
      </c>
      <c r="AB86" s="428">
        <f t="shared" si="12"/>
        <v>0</v>
      </c>
    </row>
    <row r="87" spans="1:28" x14ac:dyDescent="0.25">
      <c r="A87" s="230">
        <v>73</v>
      </c>
      <c r="B87" s="22" t="s">
        <v>110</v>
      </c>
      <c r="C87" s="17" t="s">
        <v>12</v>
      </c>
      <c r="D87" s="432">
        <f>'Чт День 4 Нед 1'!AH87</f>
        <v>0</v>
      </c>
      <c r="E87" s="432"/>
      <c r="F87" s="489"/>
      <c r="G87" s="483"/>
      <c r="H87" s="38"/>
      <c r="I87" s="38"/>
      <c r="J87" s="490">
        <f t="shared" si="13"/>
        <v>0</v>
      </c>
      <c r="K87" s="483"/>
      <c r="L87" s="483"/>
      <c r="M87" s="38"/>
      <c r="N87" s="38"/>
      <c r="O87" s="168">
        <f t="shared" si="14"/>
        <v>0</v>
      </c>
      <c r="P87" s="38"/>
      <c r="Q87" s="38"/>
      <c r="R87" s="203">
        <f t="shared" si="10"/>
        <v>0</v>
      </c>
      <c r="S87" s="38"/>
      <c r="T87" s="38"/>
      <c r="U87" s="38"/>
      <c r="V87" s="362">
        <f t="shared" si="15"/>
        <v>0</v>
      </c>
      <c r="W87" s="194"/>
      <c r="X87" s="162"/>
      <c r="Y87" s="38"/>
      <c r="Z87" s="170">
        <f t="shared" si="11"/>
        <v>0</v>
      </c>
      <c r="AA87" s="173">
        <f t="shared" si="16"/>
        <v>0</v>
      </c>
      <c r="AB87" s="428">
        <f t="shared" si="12"/>
        <v>0</v>
      </c>
    </row>
    <row r="88" spans="1:28" x14ac:dyDescent="0.25">
      <c r="A88" s="230">
        <v>74</v>
      </c>
      <c r="B88" s="22" t="s">
        <v>179</v>
      </c>
      <c r="C88" s="23" t="s">
        <v>12</v>
      </c>
      <c r="D88" s="432">
        <f>'Чт День 4 Нед 1'!AH88</f>
        <v>0</v>
      </c>
      <c r="E88" s="433"/>
      <c r="F88" s="489"/>
      <c r="G88" s="483"/>
      <c r="H88" s="38"/>
      <c r="I88" s="38"/>
      <c r="J88" s="490">
        <f t="shared" si="13"/>
        <v>0</v>
      </c>
      <c r="K88" s="483"/>
      <c r="L88" s="483"/>
      <c r="M88" s="38"/>
      <c r="N88" s="38"/>
      <c r="O88" s="168">
        <f t="shared" si="14"/>
        <v>0</v>
      </c>
      <c r="P88" s="38"/>
      <c r="Q88" s="38"/>
      <c r="R88" s="203">
        <f t="shared" si="10"/>
        <v>0</v>
      </c>
      <c r="S88" s="38"/>
      <c r="T88" s="38"/>
      <c r="U88" s="38"/>
      <c r="V88" s="362">
        <f t="shared" si="15"/>
        <v>0</v>
      </c>
      <c r="W88" s="194"/>
      <c r="X88" s="162"/>
      <c r="Y88" s="38"/>
      <c r="Z88" s="170">
        <f t="shared" si="11"/>
        <v>0</v>
      </c>
      <c r="AA88" s="173">
        <f t="shared" si="16"/>
        <v>0</v>
      </c>
      <c r="AB88" s="428">
        <f t="shared" si="12"/>
        <v>0</v>
      </c>
    </row>
    <row r="89" spans="1:28" x14ac:dyDescent="0.25">
      <c r="A89" s="230">
        <v>75</v>
      </c>
      <c r="B89" s="22" t="s">
        <v>180</v>
      </c>
      <c r="C89" s="23" t="s">
        <v>12</v>
      </c>
      <c r="D89" s="432">
        <f>'Чт День 4 Нед 1'!AH89</f>
        <v>0</v>
      </c>
      <c r="E89" s="433"/>
      <c r="F89" s="489"/>
      <c r="G89" s="483"/>
      <c r="H89" s="38"/>
      <c r="I89" s="38"/>
      <c r="J89" s="490">
        <f t="shared" si="13"/>
        <v>0</v>
      </c>
      <c r="K89" s="483"/>
      <c r="L89" s="483"/>
      <c r="M89" s="38"/>
      <c r="N89" s="38"/>
      <c r="O89" s="168">
        <f t="shared" si="14"/>
        <v>0</v>
      </c>
      <c r="P89" s="38"/>
      <c r="Q89" s="38"/>
      <c r="R89" s="203">
        <f t="shared" si="10"/>
        <v>0</v>
      </c>
      <c r="S89" s="38"/>
      <c r="T89" s="38"/>
      <c r="U89" s="38"/>
      <c r="V89" s="362">
        <f t="shared" si="15"/>
        <v>0</v>
      </c>
      <c r="W89" s="194"/>
      <c r="X89" s="162"/>
      <c r="Y89" s="38"/>
      <c r="Z89" s="170">
        <f t="shared" si="11"/>
        <v>0</v>
      </c>
      <c r="AA89" s="173">
        <f t="shared" si="16"/>
        <v>0</v>
      </c>
      <c r="AB89" s="428">
        <f t="shared" si="12"/>
        <v>0</v>
      </c>
    </row>
    <row r="90" spans="1:28" x14ac:dyDescent="0.25">
      <c r="A90" s="230"/>
      <c r="B90" s="269" t="s">
        <v>186</v>
      </c>
      <c r="C90" s="20"/>
      <c r="D90" s="432">
        <f>'Чт День 4 Нед 1'!AH90</f>
        <v>0</v>
      </c>
      <c r="E90" s="432"/>
      <c r="F90" s="489"/>
      <c r="G90" s="483"/>
      <c r="H90" s="38"/>
      <c r="I90" s="38"/>
      <c r="J90" s="490">
        <f t="shared" si="13"/>
        <v>0</v>
      </c>
      <c r="K90" s="483"/>
      <c r="L90" s="483"/>
      <c r="M90" s="38"/>
      <c r="N90" s="38"/>
      <c r="O90" s="168">
        <f t="shared" si="14"/>
        <v>0</v>
      </c>
      <c r="P90" s="38"/>
      <c r="Q90" s="38"/>
      <c r="R90" s="203">
        <f t="shared" si="10"/>
        <v>0</v>
      </c>
      <c r="S90" s="38"/>
      <c r="T90" s="38"/>
      <c r="U90" s="38"/>
      <c r="V90" s="362">
        <f t="shared" si="15"/>
        <v>0</v>
      </c>
      <c r="W90" s="194"/>
      <c r="X90" s="162"/>
      <c r="Y90" s="38"/>
      <c r="Z90" s="170">
        <f t="shared" si="11"/>
        <v>0</v>
      </c>
      <c r="AA90" s="173">
        <f t="shared" si="16"/>
        <v>0</v>
      </c>
      <c r="AB90" s="428">
        <f t="shared" si="12"/>
        <v>0</v>
      </c>
    </row>
    <row r="91" spans="1:28" x14ac:dyDescent="0.25">
      <c r="A91" s="230">
        <v>76</v>
      </c>
      <c r="B91" s="51" t="s">
        <v>188</v>
      </c>
      <c r="C91" s="20" t="s">
        <v>45</v>
      </c>
      <c r="D91" s="432">
        <f>'Чт День 4 Нед 1'!AH91</f>
        <v>0</v>
      </c>
      <c r="E91" s="432"/>
      <c r="F91" s="489"/>
      <c r="G91" s="483"/>
      <c r="H91" s="38"/>
      <c r="I91" s="38"/>
      <c r="J91" s="490">
        <f t="shared" si="13"/>
        <v>0</v>
      </c>
      <c r="K91" s="483"/>
      <c r="L91" s="483"/>
      <c r="M91" s="38"/>
      <c r="N91" s="38"/>
      <c r="O91" s="168">
        <f t="shared" si="14"/>
        <v>0</v>
      </c>
      <c r="P91" s="38"/>
      <c r="Q91" s="38"/>
      <c r="R91" s="203">
        <f t="shared" si="10"/>
        <v>0</v>
      </c>
      <c r="S91" s="38"/>
      <c r="T91" s="38"/>
      <c r="U91" s="38"/>
      <c r="V91" s="362">
        <f t="shared" si="15"/>
        <v>0</v>
      </c>
      <c r="W91" s="194"/>
      <c r="X91" s="162"/>
      <c r="Y91" s="38"/>
      <c r="Z91" s="170">
        <f t="shared" si="11"/>
        <v>0</v>
      </c>
      <c r="AA91" s="173">
        <f t="shared" si="16"/>
        <v>0</v>
      </c>
      <c r="AB91" s="428">
        <f t="shared" si="12"/>
        <v>0</v>
      </c>
    </row>
    <row r="92" spans="1:28" x14ac:dyDescent="0.25">
      <c r="A92" s="230">
        <v>77</v>
      </c>
      <c r="B92" s="19" t="s">
        <v>2</v>
      </c>
      <c r="C92" s="20" t="s">
        <v>45</v>
      </c>
      <c r="D92" s="432">
        <f>'Чт День 4 Нед 1'!AH92</f>
        <v>0</v>
      </c>
      <c r="E92" s="432"/>
      <c r="F92" s="489"/>
      <c r="G92" s="483"/>
      <c r="H92" s="38"/>
      <c r="I92" s="38"/>
      <c r="J92" s="490">
        <f t="shared" si="13"/>
        <v>0</v>
      </c>
      <c r="K92" s="483"/>
      <c r="L92" s="483"/>
      <c r="M92" s="38"/>
      <c r="N92" s="38"/>
      <c r="O92" s="168">
        <f t="shared" si="14"/>
        <v>0</v>
      </c>
      <c r="P92" s="38"/>
      <c r="Q92" s="38"/>
      <c r="R92" s="203">
        <f t="shared" si="10"/>
        <v>0</v>
      </c>
      <c r="S92" s="38"/>
      <c r="T92" s="38"/>
      <c r="U92" s="38"/>
      <c r="V92" s="362">
        <f t="shared" si="15"/>
        <v>0</v>
      </c>
      <c r="W92" s="194"/>
      <c r="X92" s="162"/>
      <c r="Y92" s="38"/>
      <c r="Z92" s="170">
        <f t="shared" si="11"/>
        <v>0</v>
      </c>
      <c r="AA92" s="173">
        <f t="shared" si="16"/>
        <v>0</v>
      </c>
      <c r="AB92" s="428">
        <f t="shared" si="12"/>
        <v>0</v>
      </c>
    </row>
    <row r="93" spans="1:28" x14ac:dyDescent="0.25">
      <c r="A93" s="232"/>
      <c r="B93" s="269" t="s">
        <v>181</v>
      </c>
      <c r="C93" s="17"/>
      <c r="D93" s="432">
        <f>'Чт День 4 Нед 1'!AH93</f>
        <v>0</v>
      </c>
      <c r="E93" s="432"/>
      <c r="F93" s="489"/>
      <c r="G93" s="483"/>
      <c r="H93" s="38"/>
      <c r="I93" s="38"/>
      <c r="J93" s="490">
        <f t="shared" si="13"/>
        <v>0</v>
      </c>
      <c r="K93" s="483"/>
      <c r="L93" s="483"/>
      <c r="M93" s="38"/>
      <c r="N93" s="38"/>
      <c r="O93" s="168">
        <f t="shared" si="14"/>
        <v>0</v>
      </c>
      <c r="P93" s="38"/>
      <c r="Q93" s="38"/>
      <c r="R93" s="203">
        <f t="shared" si="10"/>
        <v>0</v>
      </c>
      <c r="S93" s="38"/>
      <c r="T93" s="38"/>
      <c r="U93" s="38"/>
      <c r="V93" s="362">
        <f t="shared" si="15"/>
        <v>0</v>
      </c>
      <c r="W93" s="194"/>
      <c r="X93" s="162"/>
      <c r="Y93" s="38"/>
      <c r="Z93" s="170">
        <f t="shared" si="11"/>
        <v>0</v>
      </c>
      <c r="AA93" s="173">
        <f t="shared" si="16"/>
        <v>0</v>
      </c>
      <c r="AB93" s="428">
        <f t="shared" si="12"/>
        <v>0</v>
      </c>
    </row>
    <row r="94" spans="1:28" x14ac:dyDescent="0.25">
      <c r="A94" s="233">
        <v>78</v>
      </c>
      <c r="B94" s="19" t="s">
        <v>0</v>
      </c>
      <c r="C94" s="17" t="s">
        <v>82</v>
      </c>
      <c r="D94" s="432">
        <f>'Чт День 4 Нед 1'!AH94</f>
        <v>0</v>
      </c>
      <c r="E94" s="432"/>
      <c r="F94" s="489"/>
      <c r="G94" s="483"/>
      <c r="H94" s="38"/>
      <c r="I94" s="38"/>
      <c r="J94" s="490">
        <f t="shared" si="13"/>
        <v>0</v>
      </c>
      <c r="K94" s="483"/>
      <c r="L94" s="483"/>
      <c r="M94" s="38"/>
      <c r="N94" s="38"/>
      <c r="O94" s="168">
        <f t="shared" si="14"/>
        <v>0</v>
      </c>
      <c r="P94" s="38"/>
      <c r="Q94" s="38"/>
      <c r="R94" s="203">
        <f t="shared" si="10"/>
        <v>0</v>
      </c>
      <c r="S94" s="38"/>
      <c r="T94" s="38"/>
      <c r="U94" s="38"/>
      <c r="V94" s="362">
        <f t="shared" si="15"/>
        <v>0</v>
      </c>
      <c r="W94" s="194"/>
      <c r="X94" s="162"/>
      <c r="Y94" s="38"/>
      <c r="Z94" s="170">
        <f t="shared" si="11"/>
        <v>0</v>
      </c>
      <c r="AA94" s="173">
        <f t="shared" si="16"/>
        <v>0</v>
      </c>
      <c r="AB94" s="428">
        <f t="shared" si="12"/>
        <v>0</v>
      </c>
    </row>
    <row r="95" spans="1:28" x14ac:dyDescent="0.25">
      <c r="A95" s="230">
        <v>79</v>
      </c>
      <c r="B95" s="19" t="s">
        <v>159</v>
      </c>
      <c r="C95" s="17" t="s">
        <v>12</v>
      </c>
      <c r="D95" s="432">
        <f>'Чт День 4 Нед 1'!AH95</f>
        <v>-3.5000000000000003E-2</v>
      </c>
      <c r="E95" s="432"/>
      <c r="F95" s="489"/>
      <c r="G95" s="483"/>
      <c r="H95" s="38"/>
      <c r="I95" s="38"/>
      <c r="J95" s="490">
        <f t="shared" si="13"/>
        <v>0</v>
      </c>
      <c r="K95" s="483"/>
      <c r="L95" s="483"/>
      <c r="M95" s="38"/>
      <c r="N95" s="38"/>
      <c r="O95" s="168">
        <f t="shared" si="14"/>
        <v>0</v>
      </c>
      <c r="P95" s="38"/>
      <c r="Q95" s="38"/>
      <c r="R95" s="203">
        <f t="shared" si="10"/>
        <v>0</v>
      </c>
      <c r="S95" s="38"/>
      <c r="T95" s="38"/>
      <c r="U95" s="38"/>
      <c r="V95" s="362">
        <f t="shared" si="15"/>
        <v>0</v>
      </c>
      <c r="W95" s="194"/>
      <c r="X95" s="162"/>
      <c r="Y95" s="38"/>
      <c r="Z95" s="170">
        <f t="shared" si="11"/>
        <v>0</v>
      </c>
      <c r="AA95" s="173">
        <f t="shared" si="16"/>
        <v>0</v>
      </c>
      <c r="AB95" s="428">
        <f t="shared" si="12"/>
        <v>-3.5000000000000003E-2</v>
      </c>
    </row>
    <row r="96" spans="1:28" x14ac:dyDescent="0.25">
      <c r="A96" s="233">
        <v>80</v>
      </c>
      <c r="B96" s="16" t="s">
        <v>81</v>
      </c>
      <c r="C96" s="17" t="s">
        <v>12</v>
      </c>
      <c r="D96" s="432">
        <f>'Чт День 4 Нед 1'!AH96</f>
        <v>-0.2</v>
      </c>
      <c r="E96" s="432"/>
      <c r="F96" s="489"/>
      <c r="G96" s="483"/>
      <c r="H96" s="38"/>
      <c r="I96" s="38"/>
      <c r="J96" s="490">
        <f t="shared" si="13"/>
        <v>0</v>
      </c>
      <c r="K96" s="483"/>
      <c r="L96" s="483"/>
      <c r="M96" s="38"/>
      <c r="N96" s="38"/>
      <c r="O96" s="168">
        <f t="shared" si="14"/>
        <v>0</v>
      </c>
      <c r="P96" s="38"/>
      <c r="Q96" s="38"/>
      <c r="R96" s="203">
        <f t="shared" si="10"/>
        <v>0</v>
      </c>
      <c r="S96" s="38"/>
      <c r="T96" s="38"/>
      <c r="U96" s="38"/>
      <c r="V96" s="362">
        <f t="shared" si="15"/>
        <v>0</v>
      </c>
      <c r="W96" s="194"/>
      <c r="X96" s="162"/>
      <c r="Y96" s="38"/>
      <c r="Z96" s="170">
        <f t="shared" si="11"/>
        <v>0</v>
      </c>
      <c r="AA96" s="173">
        <f t="shared" si="16"/>
        <v>0</v>
      </c>
      <c r="AB96" s="428">
        <f t="shared" si="12"/>
        <v>-0.2</v>
      </c>
    </row>
    <row r="97" spans="1:28" x14ac:dyDescent="0.25">
      <c r="A97" s="230">
        <v>81</v>
      </c>
      <c r="B97" s="28" t="s">
        <v>3</v>
      </c>
      <c r="C97" s="29" t="s">
        <v>12</v>
      </c>
      <c r="D97" s="432">
        <f>'Чт День 4 Нед 1'!AH97</f>
        <v>-0.02</v>
      </c>
      <c r="E97" s="436"/>
      <c r="F97" s="489"/>
      <c r="G97" s="483"/>
      <c r="H97" s="38"/>
      <c r="I97" s="38"/>
      <c r="J97" s="490">
        <f t="shared" si="13"/>
        <v>0</v>
      </c>
      <c r="K97" s="483"/>
      <c r="L97" s="483"/>
      <c r="M97" s="38"/>
      <c r="N97" s="38"/>
      <c r="O97" s="168">
        <f t="shared" si="14"/>
        <v>0</v>
      </c>
      <c r="P97" s="38"/>
      <c r="Q97" s="38"/>
      <c r="R97" s="203">
        <f t="shared" si="10"/>
        <v>0</v>
      </c>
      <c r="S97" s="38"/>
      <c r="T97" s="38"/>
      <c r="U97" s="38"/>
      <c r="V97" s="362">
        <f t="shared" si="15"/>
        <v>0</v>
      </c>
      <c r="W97" s="194"/>
      <c r="X97" s="162"/>
      <c r="Y97" s="38"/>
      <c r="Z97" s="170">
        <f t="shared" si="11"/>
        <v>0</v>
      </c>
      <c r="AA97" s="173">
        <f t="shared" si="16"/>
        <v>0</v>
      </c>
      <c r="AB97" s="428">
        <f t="shared" si="12"/>
        <v>-0.02</v>
      </c>
    </row>
    <row r="98" spans="1:28" x14ac:dyDescent="0.25">
      <c r="A98" s="233">
        <v>82</v>
      </c>
      <c r="B98" s="28" t="s">
        <v>183</v>
      </c>
      <c r="C98" s="29" t="s">
        <v>12</v>
      </c>
      <c r="D98" s="432">
        <f>'Чт День 4 Нед 1'!AH98</f>
        <v>0</v>
      </c>
      <c r="E98" s="436"/>
      <c r="F98" s="489"/>
      <c r="G98" s="483"/>
      <c r="H98" s="38"/>
      <c r="I98" s="38"/>
      <c r="J98" s="490">
        <f t="shared" si="13"/>
        <v>0</v>
      </c>
      <c r="K98" s="483"/>
      <c r="L98" s="483"/>
      <c r="M98" s="38"/>
      <c r="N98" s="38"/>
      <c r="O98" s="168">
        <f t="shared" si="14"/>
        <v>0</v>
      </c>
      <c r="P98" s="203">
        <v>0.03</v>
      </c>
      <c r="Q98" s="38"/>
      <c r="R98" s="203">
        <f t="shared" si="10"/>
        <v>0.03</v>
      </c>
      <c r="S98" s="38"/>
      <c r="T98" s="38"/>
      <c r="U98" s="38"/>
      <c r="V98" s="362">
        <f t="shared" si="15"/>
        <v>0</v>
      </c>
      <c r="W98" s="194"/>
      <c r="X98" s="162"/>
      <c r="Y98" s="38"/>
      <c r="Z98" s="170">
        <f t="shared" si="11"/>
        <v>0</v>
      </c>
      <c r="AA98" s="173">
        <f t="shared" si="16"/>
        <v>0.03</v>
      </c>
      <c r="AB98" s="428">
        <f t="shared" si="12"/>
        <v>-0.03</v>
      </c>
    </row>
    <row r="99" spans="1:28" x14ac:dyDescent="0.25">
      <c r="A99" s="230">
        <v>83</v>
      </c>
      <c r="B99" s="28" t="s">
        <v>184</v>
      </c>
      <c r="C99" s="29" t="s">
        <v>12</v>
      </c>
      <c r="D99" s="432">
        <f>'Чт День 4 Нед 1'!AH99</f>
        <v>0</v>
      </c>
      <c r="E99" s="436"/>
      <c r="F99" s="489"/>
      <c r="G99" s="483"/>
      <c r="H99" s="38"/>
      <c r="I99" s="38"/>
      <c r="J99" s="490">
        <f t="shared" si="13"/>
        <v>0</v>
      </c>
      <c r="K99" s="483"/>
      <c r="L99" s="483"/>
      <c r="M99" s="38"/>
      <c r="N99" s="38"/>
      <c r="O99" s="168">
        <f t="shared" si="14"/>
        <v>0</v>
      </c>
      <c r="P99" s="38"/>
      <c r="Q99" s="38"/>
      <c r="R99" s="203">
        <f t="shared" si="10"/>
        <v>0</v>
      </c>
      <c r="S99" s="38"/>
      <c r="T99" s="38"/>
      <c r="U99" s="38"/>
      <c r="V99" s="362">
        <f t="shared" si="15"/>
        <v>0</v>
      </c>
      <c r="W99" s="194"/>
      <c r="X99" s="162"/>
      <c r="Y99" s="38"/>
      <c r="Z99" s="170">
        <f t="shared" si="11"/>
        <v>0</v>
      </c>
      <c r="AA99" s="173">
        <f t="shared" si="16"/>
        <v>0</v>
      </c>
      <c r="AB99" s="428">
        <f t="shared" si="12"/>
        <v>0</v>
      </c>
    </row>
    <row r="100" spans="1:28" x14ac:dyDescent="0.25">
      <c r="A100" s="233">
        <v>84</v>
      </c>
      <c r="B100" s="28" t="s">
        <v>163</v>
      </c>
      <c r="C100" s="29" t="s">
        <v>12</v>
      </c>
      <c r="D100" s="432">
        <f>'Чт День 4 Нед 1'!AH100</f>
        <v>0</v>
      </c>
      <c r="E100" s="436"/>
      <c r="F100" s="489"/>
      <c r="G100" s="483"/>
      <c r="H100" s="38"/>
      <c r="I100" s="38"/>
      <c r="J100" s="490">
        <f t="shared" si="13"/>
        <v>0</v>
      </c>
      <c r="K100" s="483"/>
      <c r="L100" s="483"/>
      <c r="M100" s="38"/>
      <c r="N100" s="38"/>
      <c r="O100" s="168">
        <f t="shared" si="14"/>
        <v>0</v>
      </c>
      <c r="P100" s="38"/>
      <c r="Q100" s="38"/>
      <c r="R100" s="203">
        <f t="shared" si="10"/>
        <v>0</v>
      </c>
      <c r="S100" s="38"/>
      <c r="T100" s="38"/>
      <c r="U100" s="38"/>
      <c r="V100" s="362">
        <f t="shared" si="15"/>
        <v>0</v>
      </c>
      <c r="W100" s="194"/>
      <c r="X100" s="162"/>
      <c r="Y100" s="38"/>
      <c r="Z100" s="170">
        <f t="shared" si="11"/>
        <v>0</v>
      </c>
      <c r="AA100" s="173">
        <f t="shared" si="16"/>
        <v>0</v>
      </c>
      <c r="AB100" s="428">
        <f t="shared" si="12"/>
        <v>0</v>
      </c>
    </row>
    <row r="101" spans="1:28" x14ac:dyDescent="0.25">
      <c r="A101" s="230">
        <v>85</v>
      </c>
      <c r="B101" s="28" t="s">
        <v>182</v>
      </c>
      <c r="C101" s="29" t="s">
        <v>12</v>
      </c>
      <c r="D101" s="432">
        <f>'Чт День 4 Нед 1'!AH101</f>
        <v>0</v>
      </c>
      <c r="E101" s="436"/>
      <c r="F101" s="489"/>
      <c r="G101" s="483"/>
      <c r="H101" s="38"/>
      <c r="I101" s="38"/>
      <c r="J101" s="490">
        <f t="shared" si="13"/>
        <v>0</v>
      </c>
      <c r="K101" s="483"/>
      <c r="L101" s="483"/>
      <c r="M101" s="38"/>
      <c r="N101" s="38"/>
      <c r="O101" s="168">
        <f t="shared" si="14"/>
        <v>0</v>
      </c>
      <c r="P101" s="38"/>
      <c r="Q101" s="38"/>
      <c r="R101" s="203">
        <f t="shared" si="10"/>
        <v>0</v>
      </c>
      <c r="S101" s="38"/>
      <c r="T101" s="38"/>
      <c r="U101" s="38"/>
      <c r="V101" s="362">
        <f t="shared" si="15"/>
        <v>0</v>
      </c>
      <c r="W101" s="194"/>
      <c r="X101" s="162"/>
      <c r="Y101" s="38"/>
      <c r="Z101" s="170">
        <f t="shared" si="11"/>
        <v>0</v>
      </c>
      <c r="AA101" s="173">
        <f t="shared" si="16"/>
        <v>0</v>
      </c>
      <c r="AB101" s="428">
        <f t="shared" si="12"/>
        <v>0</v>
      </c>
    </row>
    <row r="102" spans="1:28" x14ac:dyDescent="0.25">
      <c r="A102" s="233">
        <v>86</v>
      </c>
      <c r="B102" s="19" t="s">
        <v>185</v>
      </c>
      <c r="C102" s="39" t="s">
        <v>82</v>
      </c>
      <c r="D102" s="432">
        <f>'Чт День 4 Нед 1'!AH102</f>
        <v>0</v>
      </c>
      <c r="E102" s="445"/>
      <c r="F102" s="489"/>
      <c r="G102" s="483"/>
      <c r="H102" s="38"/>
      <c r="I102" s="38"/>
      <c r="J102" s="490">
        <f t="shared" si="13"/>
        <v>0</v>
      </c>
      <c r="K102" s="483"/>
      <c r="L102" s="483"/>
      <c r="M102" s="38"/>
      <c r="N102" s="38"/>
      <c r="O102" s="168">
        <f t="shared" si="14"/>
        <v>0</v>
      </c>
      <c r="P102" s="38"/>
      <c r="Q102" s="38"/>
      <c r="R102" s="203">
        <f t="shared" si="10"/>
        <v>0</v>
      </c>
      <c r="S102" s="38"/>
      <c r="T102" s="38"/>
      <c r="U102" s="38"/>
      <c r="V102" s="362">
        <f t="shared" si="15"/>
        <v>0</v>
      </c>
      <c r="W102" s="194"/>
      <c r="X102" s="162"/>
      <c r="Y102" s="38"/>
      <c r="Z102" s="170">
        <f t="shared" si="11"/>
        <v>0</v>
      </c>
      <c r="AA102" s="173">
        <f t="shared" si="16"/>
        <v>0</v>
      </c>
      <c r="AB102" s="428">
        <f t="shared" si="12"/>
        <v>0</v>
      </c>
    </row>
    <row r="103" spans="1:28" x14ac:dyDescent="0.25">
      <c r="A103" s="248"/>
      <c r="B103" s="270" t="s">
        <v>83</v>
      </c>
      <c r="C103" s="40"/>
      <c r="D103" s="432">
        <f>'Чт День 4 Нед 1'!AH103</f>
        <v>0</v>
      </c>
      <c r="E103" s="424"/>
      <c r="F103" s="495"/>
      <c r="G103" s="485"/>
      <c r="H103" s="38"/>
      <c r="I103" s="147"/>
      <c r="J103" s="490">
        <f t="shared" si="13"/>
        <v>0</v>
      </c>
      <c r="K103" s="501"/>
      <c r="L103" s="485"/>
      <c r="M103" s="38"/>
      <c r="N103" s="147"/>
      <c r="O103" s="168">
        <f t="shared" si="14"/>
        <v>0</v>
      </c>
      <c r="P103" s="147"/>
      <c r="Q103" s="147"/>
      <c r="R103" s="203">
        <f t="shared" ref="R103:R134" si="17">(Q103+P103)*$R$5</f>
        <v>0</v>
      </c>
      <c r="S103" s="147"/>
      <c r="T103" s="147"/>
      <c r="U103" s="147"/>
      <c r="V103" s="362">
        <f t="shared" si="15"/>
        <v>0</v>
      </c>
      <c r="W103" s="195"/>
      <c r="X103" s="185"/>
      <c r="Y103" s="147"/>
      <c r="Z103" s="170">
        <f t="shared" ref="Z103:Z134" si="18">(X103+W103+Y103)*$Z$5</f>
        <v>0</v>
      </c>
      <c r="AA103" s="173">
        <f t="shared" si="16"/>
        <v>0</v>
      </c>
      <c r="AB103" s="428">
        <f t="shared" ref="AB103:AB134" si="19">(D103+E166)-AA103</f>
        <v>0</v>
      </c>
    </row>
    <row r="104" spans="1:28" x14ac:dyDescent="0.25">
      <c r="A104" s="230">
        <v>87</v>
      </c>
      <c r="B104" s="16" t="s">
        <v>84</v>
      </c>
      <c r="C104" s="29" t="s">
        <v>12</v>
      </c>
      <c r="D104" s="432">
        <f>'Чт День 4 Нед 1'!AH104</f>
        <v>-2.8800000000000002E-3</v>
      </c>
      <c r="E104" s="436"/>
      <c r="F104" s="489"/>
      <c r="G104" s="483"/>
      <c r="H104" s="38"/>
      <c r="I104" s="38"/>
      <c r="J104" s="490">
        <f t="shared" si="13"/>
        <v>0</v>
      </c>
      <c r="K104" s="483"/>
      <c r="L104" s="483"/>
      <c r="M104" s="38"/>
      <c r="N104" s="38"/>
      <c r="O104" s="168">
        <f t="shared" si="14"/>
        <v>0</v>
      </c>
      <c r="P104" s="38"/>
      <c r="Q104" s="38"/>
      <c r="R104" s="203">
        <f t="shared" si="17"/>
        <v>0</v>
      </c>
      <c r="S104" s="38"/>
      <c r="T104" s="38"/>
      <c r="U104" s="38"/>
      <c r="V104" s="362">
        <f t="shared" si="15"/>
        <v>0</v>
      </c>
      <c r="W104" s="194"/>
      <c r="X104" s="162"/>
      <c r="Y104" s="38"/>
      <c r="Z104" s="170">
        <f t="shared" si="18"/>
        <v>0</v>
      </c>
      <c r="AA104" s="173">
        <f t="shared" si="16"/>
        <v>0</v>
      </c>
      <c r="AB104" s="428">
        <f t="shared" si="19"/>
        <v>-2.8800000000000002E-3</v>
      </c>
    </row>
    <row r="105" spans="1:28" x14ac:dyDescent="0.25">
      <c r="A105" s="248"/>
      <c r="B105" s="273">
        <v>4.8000000000000001E-2</v>
      </c>
      <c r="C105" s="39" t="s">
        <v>82</v>
      </c>
      <c r="D105" s="432">
        <f>'Чт День 4 Нед 1'!AH105</f>
        <v>0</v>
      </c>
      <c r="E105" s="445"/>
      <c r="F105" s="486"/>
      <c r="G105" s="486"/>
      <c r="H105" s="38"/>
      <c r="I105" s="149"/>
      <c r="J105" s="490">
        <f t="shared" si="13"/>
        <v>0</v>
      </c>
      <c r="K105" s="486"/>
      <c r="L105" s="486"/>
      <c r="M105" s="38"/>
      <c r="N105" s="46"/>
      <c r="O105" s="168">
        <f t="shared" si="14"/>
        <v>0</v>
      </c>
      <c r="P105" s="150"/>
      <c r="Q105" s="149"/>
      <c r="R105" s="203">
        <f t="shared" si="17"/>
        <v>0</v>
      </c>
      <c r="S105" s="150"/>
      <c r="T105" s="149"/>
      <c r="U105" s="150"/>
      <c r="V105" s="362">
        <f t="shared" si="15"/>
        <v>0</v>
      </c>
      <c r="W105" s="196"/>
      <c r="X105" s="186"/>
      <c r="Y105" s="150"/>
      <c r="Z105" s="170">
        <f t="shared" si="18"/>
        <v>0</v>
      </c>
      <c r="AA105" s="173">
        <f t="shared" si="16"/>
        <v>0</v>
      </c>
      <c r="AB105" s="428">
        <f t="shared" si="19"/>
        <v>0</v>
      </c>
    </row>
    <row r="106" spans="1:28" x14ac:dyDescent="0.25">
      <c r="A106" s="249"/>
      <c r="B106" s="271" t="s">
        <v>189</v>
      </c>
      <c r="C106" s="35"/>
      <c r="D106" s="432">
        <f>'Чт День 4 Нед 1'!AH106</f>
        <v>0</v>
      </c>
      <c r="E106" s="421"/>
      <c r="F106" s="483"/>
      <c r="G106" s="483"/>
      <c r="H106" s="38"/>
      <c r="I106" s="151"/>
      <c r="J106" s="490">
        <f t="shared" si="13"/>
        <v>0</v>
      </c>
      <c r="K106" s="483"/>
      <c r="L106" s="483"/>
      <c r="M106" s="38"/>
      <c r="N106" s="35"/>
      <c r="O106" s="168">
        <f t="shared" si="14"/>
        <v>0</v>
      </c>
      <c r="P106" s="148"/>
      <c r="Q106" s="38"/>
      <c r="R106" s="203">
        <f t="shared" si="17"/>
        <v>0</v>
      </c>
      <c r="S106" s="148"/>
      <c r="T106" s="38"/>
      <c r="U106" s="148"/>
      <c r="V106" s="362">
        <f t="shared" si="15"/>
        <v>0</v>
      </c>
      <c r="W106" s="198"/>
      <c r="X106" s="162"/>
      <c r="Y106" s="148"/>
      <c r="Z106" s="170">
        <f t="shared" si="18"/>
        <v>0</v>
      </c>
      <c r="AA106" s="173">
        <f t="shared" si="16"/>
        <v>0</v>
      </c>
      <c r="AB106" s="428">
        <f t="shared" si="19"/>
        <v>0</v>
      </c>
    </row>
    <row r="107" spans="1:28" x14ac:dyDescent="0.25">
      <c r="A107" s="230">
        <v>88</v>
      </c>
      <c r="B107" s="19" t="s">
        <v>71</v>
      </c>
      <c r="C107" s="20" t="s">
        <v>12</v>
      </c>
      <c r="D107" s="432">
        <f>'Чт День 4 Нед 1'!AH107</f>
        <v>0</v>
      </c>
      <c r="E107" s="432"/>
      <c r="F107" s="489"/>
      <c r="G107" s="483"/>
      <c r="H107" s="38"/>
      <c r="I107" s="38"/>
      <c r="J107" s="490">
        <f t="shared" si="13"/>
        <v>0</v>
      </c>
      <c r="K107" s="483"/>
      <c r="L107" s="483"/>
      <c r="M107" s="38"/>
      <c r="N107" s="38"/>
      <c r="O107" s="168">
        <f t="shared" si="14"/>
        <v>0</v>
      </c>
      <c r="P107" s="38"/>
      <c r="Q107" s="38"/>
      <c r="R107" s="203">
        <f t="shared" si="17"/>
        <v>0</v>
      </c>
      <c r="S107" s="38"/>
      <c r="T107" s="38"/>
      <c r="U107" s="38"/>
      <c r="V107" s="362">
        <f t="shared" si="15"/>
        <v>0</v>
      </c>
      <c r="W107" s="198"/>
      <c r="X107" s="162"/>
      <c r="Y107" s="38"/>
      <c r="Z107" s="170">
        <f t="shared" si="18"/>
        <v>0</v>
      </c>
      <c r="AA107" s="173">
        <f t="shared" si="16"/>
        <v>0</v>
      </c>
      <c r="AB107" s="428">
        <f t="shared" si="19"/>
        <v>0</v>
      </c>
    </row>
    <row r="108" spans="1:28" x14ac:dyDescent="0.25">
      <c r="A108" s="230">
        <v>89</v>
      </c>
      <c r="B108" s="24" t="s">
        <v>102</v>
      </c>
      <c r="C108" s="25" t="s">
        <v>12</v>
      </c>
      <c r="D108" s="432">
        <f>'Чт День 4 Нед 1'!AH108</f>
        <v>0</v>
      </c>
      <c r="E108" s="434"/>
      <c r="F108" s="489"/>
      <c r="G108" s="483"/>
      <c r="H108" s="38"/>
      <c r="I108" s="38"/>
      <c r="J108" s="490">
        <f t="shared" si="13"/>
        <v>0</v>
      </c>
      <c r="K108" s="483"/>
      <c r="L108" s="483"/>
      <c r="M108" s="38"/>
      <c r="N108" s="38"/>
      <c r="O108" s="168">
        <f t="shared" si="14"/>
        <v>0</v>
      </c>
      <c r="P108" s="38"/>
      <c r="Q108" s="38"/>
      <c r="R108" s="203">
        <f t="shared" si="17"/>
        <v>0</v>
      </c>
      <c r="S108" s="38"/>
      <c r="T108" s="38"/>
      <c r="U108" s="38"/>
      <c r="V108" s="362">
        <f t="shared" si="15"/>
        <v>0</v>
      </c>
      <c r="W108" s="198"/>
      <c r="X108" s="162"/>
      <c r="Y108" s="38"/>
      <c r="Z108" s="170">
        <f t="shared" si="18"/>
        <v>0</v>
      </c>
      <c r="AA108" s="173">
        <f t="shared" si="16"/>
        <v>0</v>
      </c>
      <c r="AB108" s="428">
        <f t="shared" si="19"/>
        <v>0</v>
      </c>
    </row>
    <row r="109" spans="1:28" x14ac:dyDescent="0.25">
      <c r="A109" s="230">
        <v>90</v>
      </c>
      <c r="B109" s="24" t="s">
        <v>80</v>
      </c>
      <c r="C109" s="25" t="s">
        <v>12</v>
      </c>
      <c r="D109" s="432">
        <f>'Чт День 4 Нед 1'!AH109</f>
        <v>0</v>
      </c>
      <c r="E109" s="434"/>
      <c r="F109" s="489"/>
      <c r="G109" s="483"/>
      <c r="H109" s="38"/>
      <c r="I109" s="38"/>
      <c r="J109" s="490">
        <f t="shared" si="13"/>
        <v>0</v>
      </c>
      <c r="K109" s="483"/>
      <c r="L109" s="483"/>
      <c r="M109" s="38"/>
      <c r="N109" s="38"/>
      <c r="O109" s="168">
        <f t="shared" si="14"/>
        <v>0</v>
      </c>
      <c r="P109" s="38"/>
      <c r="Q109" s="38"/>
      <c r="R109" s="203">
        <f t="shared" si="17"/>
        <v>0</v>
      </c>
      <c r="S109" s="38"/>
      <c r="T109" s="38"/>
      <c r="U109" s="38"/>
      <c r="V109" s="362">
        <f t="shared" si="15"/>
        <v>0</v>
      </c>
      <c r="W109" s="198"/>
      <c r="X109" s="162"/>
      <c r="Y109" s="38"/>
      <c r="Z109" s="170">
        <f t="shared" si="18"/>
        <v>0</v>
      </c>
      <c r="AA109" s="173">
        <f t="shared" si="16"/>
        <v>0</v>
      </c>
      <c r="AB109" s="428">
        <f t="shared" si="19"/>
        <v>0</v>
      </c>
    </row>
    <row r="110" spans="1:28" x14ac:dyDescent="0.25">
      <c r="A110" s="230">
        <v>91</v>
      </c>
      <c r="B110" s="16" t="s">
        <v>103</v>
      </c>
      <c r="C110" s="25" t="s">
        <v>12</v>
      </c>
      <c r="D110" s="432">
        <f>'Чт День 4 Нед 1'!AH110</f>
        <v>0</v>
      </c>
      <c r="E110" s="434"/>
      <c r="F110" s="489"/>
      <c r="G110" s="483"/>
      <c r="H110" s="38"/>
      <c r="I110" s="38"/>
      <c r="J110" s="490">
        <f t="shared" si="13"/>
        <v>0</v>
      </c>
      <c r="K110" s="483"/>
      <c r="L110" s="483"/>
      <c r="M110" s="38"/>
      <c r="N110" s="38"/>
      <c r="O110" s="168">
        <f t="shared" si="14"/>
        <v>0</v>
      </c>
      <c r="P110" s="38"/>
      <c r="Q110" s="38"/>
      <c r="R110" s="203">
        <f t="shared" si="17"/>
        <v>0</v>
      </c>
      <c r="S110" s="38"/>
      <c r="T110" s="38"/>
      <c r="U110" s="38"/>
      <c r="V110" s="362">
        <f t="shared" si="15"/>
        <v>0</v>
      </c>
      <c r="W110" s="198"/>
      <c r="X110" s="162"/>
      <c r="Y110" s="38"/>
      <c r="Z110" s="170">
        <f t="shared" si="18"/>
        <v>0</v>
      </c>
      <c r="AA110" s="173">
        <f t="shared" si="16"/>
        <v>0</v>
      </c>
      <c r="AB110" s="428">
        <f t="shared" si="19"/>
        <v>0</v>
      </c>
    </row>
    <row r="111" spans="1:28" x14ac:dyDescent="0.25">
      <c r="A111" s="230">
        <v>92</v>
      </c>
      <c r="B111" s="16" t="s">
        <v>104</v>
      </c>
      <c r="C111" s="25" t="s">
        <v>12</v>
      </c>
      <c r="D111" s="432">
        <f>'Чт День 4 Нед 1'!AH111</f>
        <v>0</v>
      </c>
      <c r="E111" s="434"/>
      <c r="F111" s="489"/>
      <c r="G111" s="483"/>
      <c r="H111" s="38"/>
      <c r="I111" s="38"/>
      <c r="J111" s="490">
        <f t="shared" si="13"/>
        <v>0</v>
      </c>
      <c r="K111" s="483"/>
      <c r="L111" s="483"/>
      <c r="M111" s="38"/>
      <c r="N111" s="38"/>
      <c r="O111" s="168">
        <f t="shared" si="14"/>
        <v>0</v>
      </c>
      <c r="P111" s="38"/>
      <c r="Q111" s="38"/>
      <c r="R111" s="203">
        <f t="shared" si="17"/>
        <v>0</v>
      </c>
      <c r="S111" s="38"/>
      <c r="T111" s="38"/>
      <c r="U111" s="38"/>
      <c r="V111" s="362">
        <f t="shared" si="15"/>
        <v>0</v>
      </c>
      <c r="W111" s="198"/>
      <c r="X111" s="162"/>
      <c r="Y111" s="38"/>
      <c r="Z111" s="170">
        <f t="shared" si="18"/>
        <v>0</v>
      </c>
      <c r="AA111" s="173">
        <f t="shared" si="16"/>
        <v>0</v>
      </c>
      <c r="AB111" s="428">
        <f t="shared" si="19"/>
        <v>0</v>
      </c>
    </row>
    <row r="112" spans="1:28" x14ac:dyDescent="0.25">
      <c r="A112" s="230">
        <v>93</v>
      </c>
      <c r="B112" s="24" t="s">
        <v>108</v>
      </c>
      <c r="C112" s="25" t="s">
        <v>12</v>
      </c>
      <c r="D112" s="432">
        <f>'Чт День 4 Нед 1'!AH112</f>
        <v>0</v>
      </c>
      <c r="E112" s="434"/>
      <c r="F112" s="489"/>
      <c r="G112" s="483"/>
      <c r="H112" s="38"/>
      <c r="I112" s="38"/>
      <c r="J112" s="490">
        <f t="shared" si="13"/>
        <v>0</v>
      </c>
      <c r="K112" s="483"/>
      <c r="L112" s="483"/>
      <c r="M112" s="38"/>
      <c r="N112" s="38"/>
      <c r="O112" s="168">
        <f t="shared" si="14"/>
        <v>0</v>
      </c>
      <c r="P112" s="38"/>
      <c r="Q112" s="38"/>
      <c r="R112" s="203">
        <f t="shared" si="17"/>
        <v>0</v>
      </c>
      <c r="S112" s="38"/>
      <c r="T112" s="38"/>
      <c r="U112" s="38"/>
      <c r="V112" s="362">
        <f t="shared" si="15"/>
        <v>0</v>
      </c>
      <c r="W112" s="198"/>
      <c r="X112" s="162"/>
      <c r="Y112" s="38"/>
      <c r="Z112" s="170">
        <f t="shared" si="18"/>
        <v>0</v>
      </c>
      <c r="AA112" s="173">
        <f t="shared" si="16"/>
        <v>0</v>
      </c>
      <c r="AB112" s="428">
        <f t="shared" si="19"/>
        <v>0</v>
      </c>
    </row>
    <row r="113" spans="1:28" x14ac:dyDescent="0.25">
      <c r="A113" s="230">
        <v>94</v>
      </c>
      <c r="B113" s="24" t="s">
        <v>79</v>
      </c>
      <c r="C113" s="25" t="s">
        <v>12</v>
      </c>
      <c r="D113" s="432">
        <f>'Чт День 4 Нед 1'!AH113</f>
        <v>0</v>
      </c>
      <c r="E113" s="434"/>
      <c r="F113" s="489"/>
      <c r="G113" s="483"/>
      <c r="H113" s="38"/>
      <c r="I113" s="38"/>
      <c r="J113" s="490">
        <f t="shared" si="13"/>
        <v>0</v>
      </c>
      <c r="K113" s="483"/>
      <c r="L113" s="483"/>
      <c r="M113" s="38"/>
      <c r="N113" s="38"/>
      <c r="O113" s="168">
        <f t="shared" si="14"/>
        <v>0</v>
      </c>
      <c r="P113" s="38"/>
      <c r="Q113" s="38"/>
      <c r="R113" s="203">
        <f t="shared" si="17"/>
        <v>0</v>
      </c>
      <c r="S113" s="38"/>
      <c r="T113" s="38"/>
      <c r="U113" s="38"/>
      <c r="V113" s="362">
        <f t="shared" si="15"/>
        <v>0</v>
      </c>
      <c r="W113" s="198"/>
      <c r="X113" s="162"/>
      <c r="Y113" s="38"/>
      <c r="Z113" s="170">
        <f t="shared" si="18"/>
        <v>0</v>
      </c>
      <c r="AA113" s="173">
        <f t="shared" si="16"/>
        <v>0</v>
      </c>
      <c r="AB113" s="428">
        <f t="shared" si="19"/>
        <v>0</v>
      </c>
    </row>
    <row r="114" spans="1:28" x14ac:dyDescent="0.25">
      <c r="A114" s="230"/>
      <c r="B114" s="268" t="s">
        <v>61</v>
      </c>
      <c r="C114" s="7"/>
      <c r="D114" s="432">
        <f>'Чт День 4 Нед 1'!AH114</f>
        <v>0</v>
      </c>
      <c r="E114" s="7"/>
      <c r="F114" s="489"/>
      <c r="G114" s="483"/>
      <c r="H114" s="38"/>
      <c r="I114" s="38"/>
      <c r="J114" s="490">
        <f t="shared" si="13"/>
        <v>0</v>
      </c>
      <c r="K114" s="483"/>
      <c r="L114" s="483"/>
      <c r="M114" s="38"/>
      <c r="N114" s="38"/>
      <c r="O114" s="168">
        <f t="shared" si="14"/>
        <v>0</v>
      </c>
      <c r="P114" s="38"/>
      <c r="Q114" s="38"/>
      <c r="R114" s="203">
        <f t="shared" si="17"/>
        <v>0</v>
      </c>
      <c r="S114" s="38"/>
      <c r="T114" s="38"/>
      <c r="U114" s="38"/>
      <c r="V114" s="362">
        <f t="shared" si="15"/>
        <v>0</v>
      </c>
      <c r="W114" s="194"/>
      <c r="X114" s="162"/>
      <c r="Y114" s="38"/>
      <c r="Z114" s="170">
        <f t="shared" si="18"/>
        <v>0</v>
      </c>
      <c r="AA114" s="173">
        <f t="shared" si="16"/>
        <v>0</v>
      </c>
      <c r="AB114" s="428">
        <f t="shared" si="19"/>
        <v>0</v>
      </c>
    </row>
    <row r="115" spans="1:28" x14ac:dyDescent="0.25">
      <c r="A115" s="230">
        <v>95</v>
      </c>
      <c r="B115" s="16" t="s">
        <v>1</v>
      </c>
      <c r="C115" s="17" t="s">
        <v>12</v>
      </c>
      <c r="D115" s="432">
        <f>'Чт День 4 Нед 1'!AH115</f>
        <v>0</v>
      </c>
      <c r="E115" s="432"/>
      <c r="F115" s="489"/>
      <c r="G115" s="483"/>
      <c r="H115" s="38"/>
      <c r="I115" s="38"/>
      <c r="J115" s="490">
        <f t="shared" si="13"/>
        <v>0</v>
      </c>
      <c r="K115" s="483"/>
      <c r="L115" s="483"/>
      <c r="M115" s="38"/>
      <c r="N115" s="38"/>
      <c r="O115" s="168">
        <f t="shared" si="14"/>
        <v>0</v>
      </c>
      <c r="P115" s="38"/>
      <c r="Q115" s="38"/>
      <c r="R115" s="203">
        <f t="shared" si="17"/>
        <v>0</v>
      </c>
      <c r="S115" s="38"/>
      <c r="T115" s="38"/>
      <c r="U115" s="38"/>
      <c r="V115" s="362">
        <f t="shared" si="15"/>
        <v>0</v>
      </c>
      <c r="W115" s="194"/>
      <c r="X115" s="162"/>
      <c r="Y115" s="38"/>
      <c r="Z115" s="170">
        <f t="shared" si="18"/>
        <v>0</v>
      </c>
      <c r="AA115" s="173">
        <f t="shared" si="16"/>
        <v>0</v>
      </c>
      <c r="AB115" s="428">
        <f t="shared" si="19"/>
        <v>0</v>
      </c>
    </row>
    <row r="116" spans="1:28" x14ac:dyDescent="0.25">
      <c r="A116" s="230">
        <v>96</v>
      </c>
      <c r="B116" s="19" t="s">
        <v>62</v>
      </c>
      <c r="C116" s="20" t="s">
        <v>12</v>
      </c>
      <c r="D116" s="432">
        <f>'Чт День 4 Нед 1'!AH116</f>
        <v>0</v>
      </c>
      <c r="E116" s="432"/>
      <c r="F116" s="489"/>
      <c r="G116" s="483"/>
      <c r="H116" s="38"/>
      <c r="I116" s="38"/>
      <c r="J116" s="490">
        <f t="shared" si="13"/>
        <v>0</v>
      </c>
      <c r="K116" s="483"/>
      <c r="L116" s="483"/>
      <c r="M116" s="38"/>
      <c r="N116" s="38"/>
      <c r="O116" s="168">
        <f t="shared" si="14"/>
        <v>0</v>
      </c>
      <c r="P116" s="38"/>
      <c r="Q116" s="38"/>
      <c r="R116" s="203">
        <f t="shared" si="17"/>
        <v>0</v>
      </c>
      <c r="S116" s="38"/>
      <c r="T116" s="38"/>
      <c r="U116" s="38"/>
      <c r="V116" s="362">
        <f t="shared" si="15"/>
        <v>0</v>
      </c>
      <c r="W116" s="194"/>
      <c r="X116" s="162"/>
      <c r="Y116" s="38"/>
      <c r="Z116" s="170">
        <f t="shared" si="18"/>
        <v>0</v>
      </c>
      <c r="AA116" s="173">
        <f t="shared" si="16"/>
        <v>0</v>
      </c>
      <c r="AB116" s="428">
        <f t="shared" si="19"/>
        <v>0</v>
      </c>
    </row>
    <row r="117" spans="1:28" x14ac:dyDescent="0.25">
      <c r="A117" s="230">
        <v>97</v>
      </c>
      <c r="B117" s="19" t="s">
        <v>89</v>
      </c>
      <c r="C117" s="20" t="s">
        <v>12</v>
      </c>
      <c r="D117" s="432">
        <f>'Чт День 4 Нед 1'!AH117</f>
        <v>0</v>
      </c>
      <c r="E117" s="432"/>
      <c r="F117" s="489"/>
      <c r="G117" s="483"/>
      <c r="H117" s="38"/>
      <c r="I117" s="38"/>
      <c r="J117" s="490">
        <f t="shared" si="13"/>
        <v>0</v>
      </c>
      <c r="K117" s="483"/>
      <c r="L117" s="483"/>
      <c r="M117" s="38"/>
      <c r="N117" s="38"/>
      <c r="O117" s="168">
        <f t="shared" si="14"/>
        <v>0</v>
      </c>
      <c r="P117" s="38"/>
      <c r="Q117" s="38"/>
      <c r="R117" s="203">
        <f t="shared" si="17"/>
        <v>0</v>
      </c>
      <c r="S117" s="38"/>
      <c r="T117" s="38"/>
      <c r="U117" s="38"/>
      <c r="V117" s="362">
        <f t="shared" si="15"/>
        <v>0</v>
      </c>
      <c r="W117" s="194"/>
      <c r="X117" s="162"/>
      <c r="Y117" s="38"/>
      <c r="Z117" s="170">
        <f t="shared" si="18"/>
        <v>0</v>
      </c>
      <c r="AA117" s="173">
        <f t="shared" si="16"/>
        <v>0</v>
      </c>
      <c r="AB117" s="428">
        <f t="shared" si="19"/>
        <v>0</v>
      </c>
    </row>
    <row r="118" spans="1:28" x14ac:dyDescent="0.25">
      <c r="A118" s="230">
        <v>98</v>
      </c>
      <c r="B118" s="19" t="s">
        <v>63</v>
      </c>
      <c r="C118" s="20" t="s">
        <v>12</v>
      </c>
      <c r="D118" s="432">
        <f>'Чт День 4 Нед 1'!AH118</f>
        <v>0</v>
      </c>
      <c r="E118" s="432"/>
      <c r="F118" s="489"/>
      <c r="G118" s="483"/>
      <c r="H118" s="38"/>
      <c r="I118" s="38"/>
      <c r="J118" s="490">
        <f t="shared" si="13"/>
        <v>0</v>
      </c>
      <c r="K118" s="483"/>
      <c r="L118" s="483"/>
      <c r="M118" s="38"/>
      <c r="N118" s="38"/>
      <c r="O118" s="168">
        <f t="shared" si="14"/>
        <v>0</v>
      </c>
      <c r="P118" s="38"/>
      <c r="Q118" s="38"/>
      <c r="R118" s="203">
        <f t="shared" si="17"/>
        <v>0</v>
      </c>
      <c r="S118" s="38"/>
      <c r="T118" s="38"/>
      <c r="U118" s="38"/>
      <c r="V118" s="362">
        <f t="shared" si="15"/>
        <v>0</v>
      </c>
      <c r="W118" s="194"/>
      <c r="X118" s="162"/>
      <c r="Y118" s="38"/>
      <c r="Z118" s="170">
        <f t="shared" si="18"/>
        <v>0</v>
      </c>
      <c r="AA118" s="173">
        <f t="shared" si="16"/>
        <v>0</v>
      </c>
      <c r="AB118" s="428">
        <f t="shared" si="19"/>
        <v>0</v>
      </c>
    </row>
    <row r="119" spans="1:28" x14ac:dyDescent="0.25">
      <c r="A119" s="230">
        <v>99</v>
      </c>
      <c r="B119" s="16" t="s">
        <v>64</v>
      </c>
      <c r="C119" s="17" t="s">
        <v>12</v>
      </c>
      <c r="D119" s="432">
        <f>'Чт День 4 Нед 1'!AH119</f>
        <v>-1.2E-2</v>
      </c>
      <c r="E119" s="432"/>
      <c r="F119" s="489"/>
      <c r="G119" s="483"/>
      <c r="H119" s="38"/>
      <c r="I119" s="38"/>
      <c r="J119" s="490">
        <f t="shared" si="13"/>
        <v>0</v>
      </c>
      <c r="K119" s="483"/>
      <c r="L119" s="483"/>
      <c r="M119" s="38"/>
      <c r="N119" s="38"/>
      <c r="O119" s="168">
        <f t="shared" si="14"/>
        <v>0</v>
      </c>
      <c r="P119" s="38"/>
      <c r="Q119" s="38"/>
      <c r="R119" s="203">
        <f t="shared" si="17"/>
        <v>0</v>
      </c>
      <c r="S119" s="38"/>
      <c r="T119" s="38"/>
      <c r="U119" s="38"/>
      <c r="V119" s="362">
        <f t="shared" si="15"/>
        <v>0</v>
      </c>
      <c r="W119" s="194"/>
      <c r="X119" s="194"/>
      <c r="Y119" s="38"/>
      <c r="Z119" s="170">
        <f t="shared" si="18"/>
        <v>0</v>
      </c>
      <c r="AA119" s="173">
        <f t="shared" si="16"/>
        <v>0</v>
      </c>
      <c r="AB119" s="428">
        <f t="shared" si="19"/>
        <v>-1.2E-2</v>
      </c>
    </row>
    <row r="120" spans="1:28" x14ac:dyDescent="0.25">
      <c r="A120" s="230">
        <v>100</v>
      </c>
      <c r="B120" s="16" t="s">
        <v>65</v>
      </c>
      <c r="C120" s="17" t="s">
        <v>12</v>
      </c>
      <c r="D120" s="432">
        <f>'Чт День 4 Нед 1'!AH120</f>
        <v>-0.69100000000000006</v>
      </c>
      <c r="E120" s="432"/>
      <c r="F120" s="489"/>
      <c r="G120" s="483"/>
      <c r="H120" s="38"/>
      <c r="I120" s="38"/>
      <c r="J120" s="490">
        <f t="shared" si="13"/>
        <v>0</v>
      </c>
      <c r="K120" s="483"/>
      <c r="L120" s="483"/>
      <c r="M120" s="38"/>
      <c r="N120" s="38"/>
      <c r="O120" s="168">
        <f t="shared" si="14"/>
        <v>0</v>
      </c>
      <c r="P120" s="38"/>
      <c r="Q120" s="38"/>
      <c r="R120" s="203">
        <f t="shared" si="17"/>
        <v>0</v>
      </c>
      <c r="S120" s="38"/>
      <c r="T120" s="38">
        <v>4.5400000000000003E-2</v>
      </c>
      <c r="U120" s="38"/>
      <c r="V120" s="362">
        <f t="shared" si="15"/>
        <v>0</v>
      </c>
      <c r="W120" s="194"/>
      <c r="X120" s="162"/>
      <c r="Y120" s="38"/>
      <c r="Z120" s="170">
        <f t="shared" si="18"/>
        <v>0</v>
      </c>
      <c r="AA120" s="173">
        <f t="shared" si="16"/>
        <v>0</v>
      </c>
      <c r="AB120" s="428">
        <f t="shared" si="19"/>
        <v>-0.69100000000000006</v>
      </c>
    </row>
    <row r="121" spans="1:28" x14ac:dyDescent="0.25">
      <c r="A121" s="230"/>
      <c r="B121" s="268" t="s">
        <v>117</v>
      </c>
      <c r="C121" s="7"/>
      <c r="D121" s="432">
        <f>'Чт День 4 Нед 1'!AH121</f>
        <v>0</v>
      </c>
      <c r="E121" s="7"/>
      <c r="F121" s="489"/>
      <c r="G121" s="483"/>
      <c r="H121" s="38"/>
      <c r="I121" s="38"/>
      <c r="J121" s="490">
        <f t="shared" si="13"/>
        <v>0</v>
      </c>
      <c r="K121" s="483"/>
      <c r="L121" s="483"/>
      <c r="M121" s="38"/>
      <c r="N121" s="38"/>
      <c r="O121" s="168">
        <f t="shared" si="14"/>
        <v>0</v>
      </c>
      <c r="P121" s="38"/>
      <c r="Q121" s="38"/>
      <c r="R121" s="203">
        <f t="shared" si="17"/>
        <v>0</v>
      </c>
      <c r="S121" s="38"/>
      <c r="T121" s="38"/>
      <c r="U121" s="38"/>
      <c r="V121" s="362">
        <f t="shared" si="15"/>
        <v>0</v>
      </c>
      <c r="W121" s="194"/>
      <c r="X121" s="162"/>
      <c r="Y121" s="38"/>
      <c r="Z121" s="170">
        <f t="shared" si="18"/>
        <v>0</v>
      </c>
      <c r="AA121" s="173">
        <f t="shared" si="16"/>
        <v>0</v>
      </c>
      <c r="AB121" s="428">
        <f t="shared" si="19"/>
        <v>0</v>
      </c>
    </row>
    <row r="122" spans="1:28" x14ac:dyDescent="0.25">
      <c r="A122" s="230">
        <v>101</v>
      </c>
      <c r="B122" s="16" t="s">
        <v>72</v>
      </c>
      <c r="C122" s="25" t="s">
        <v>12</v>
      </c>
      <c r="D122" s="432">
        <f>'Чт День 4 Нед 1'!AH122</f>
        <v>-0.20499999999999999</v>
      </c>
      <c r="E122" s="434"/>
      <c r="F122" s="489"/>
      <c r="G122" s="483"/>
      <c r="H122" s="38"/>
      <c r="I122" s="38"/>
      <c r="J122" s="490">
        <f t="shared" si="13"/>
        <v>0</v>
      </c>
      <c r="K122" s="483"/>
      <c r="L122" s="483"/>
      <c r="M122" s="38"/>
      <c r="N122" s="38"/>
      <c r="O122" s="168">
        <f t="shared" si="14"/>
        <v>0</v>
      </c>
      <c r="P122" s="38"/>
      <c r="Q122" s="38"/>
      <c r="R122" s="203">
        <f t="shared" si="17"/>
        <v>0</v>
      </c>
      <c r="S122" s="38"/>
      <c r="T122" s="38"/>
      <c r="U122" s="38"/>
      <c r="V122" s="362">
        <f t="shared" si="15"/>
        <v>0</v>
      </c>
      <c r="W122" s="194"/>
      <c r="X122" s="162"/>
      <c r="Y122" s="38"/>
      <c r="Z122" s="170">
        <f t="shared" si="18"/>
        <v>0</v>
      </c>
      <c r="AA122" s="173">
        <f t="shared" si="16"/>
        <v>0</v>
      </c>
      <c r="AB122" s="428">
        <f t="shared" si="19"/>
        <v>-0.20499999999999999</v>
      </c>
    </row>
    <row r="123" spans="1:28" x14ac:dyDescent="0.25">
      <c r="A123" s="230">
        <v>102</v>
      </c>
      <c r="B123" s="16" t="s">
        <v>73</v>
      </c>
      <c r="C123" s="25" t="s">
        <v>12</v>
      </c>
      <c r="D123" s="432">
        <f>'Чт День 4 Нед 1'!AH123</f>
        <v>-0.53625</v>
      </c>
      <c r="E123" s="434"/>
      <c r="F123" s="489"/>
      <c r="G123" s="404">
        <v>0.17756</v>
      </c>
      <c r="H123" s="38"/>
      <c r="I123" s="38"/>
      <c r="J123" s="490">
        <f t="shared" si="13"/>
        <v>0.17756</v>
      </c>
      <c r="K123" s="483"/>
      <c r="L123" s="404">
        <v>0.17756</v>
      </c>
      <c r="M123" s="38"/>
      <c r="N123" s="38"/>
      <c r="O123" s="168">
        <f t="shared" si="14"/>
        <v>0.17756</v>
      </c>
      <c r="P123" s="38"/>
      <c r="Q123" s="38"/>
      <c r="R123" s="203">
        <f t="shared" si="17"/>
        <v>0</v>
      </c>
      <c r="S123" s="38"/>
      <c r="T123" s="38"/>
      <c r="U123" s="38"/>
      <c r="V123" s="362">
        <f t="shared" si="15"/>
        <v>0</v>
      </c>
      <c r="W123" s="194"/>
      <c r="X123" s="162"/>
      <c r="Y123" s="38"/>
      <c r="Z123" s="170">
        <f t="shared" si="18"/>
        <v>0</v>
      </c>
      <c r="AA123" s="173">
        <f t="shared" si="16"/>
        <v>0.35511999999999999</v>
      </c>
      <c r="AB123" s="428">
        <f t="shared" si="19"/>
        <v>-0.89137</v>
      </c>
    </row>
    <row r="124" spans="1:28" x14ac:dyDescent="0.25">
      <c r="A124" s="230">
        <v>103</v>
      </c>
      <c r="B124" s="16" t="s">
        <v>74</v>
      </c>
      <c r="C124" s="25" t="s">
        <v>12</v>
      </c>
      <c r="D124" s="432">
        <f>'Чт День 4 Нед 1'!AH124</f>
        <v>-0.1128</v>
      </c>
      <c r="E124" s="434"/>
      <c r="F124" s="489"/>
      <c r="G124" s="404">
        <v>1.2E-2</v>
      </c>
      <c r="H124" s="38"/>
      <c r="I124" s="38"/>
      <c r="J124" s="490">
        <f t="shared" si="13"/>
        <v>1.2E-2</v>
      </c>
      <c r="K124" s="483"/>
      <c r="L124" s="404">
        <v>1.2E-2</v>
      </c>
      <c r="M124" s="38"/>
      <c r="N124" s="38"/>
      <c r="O124" s="168">
        <f t="shared" si="14"/>
        <v>1.2E-2</v>
      </c>
      <c r="P124" s="38"/>
      <c r="Q124" s="38"/>
      <c r="R124" s="203">
        <f t="shared" si="17"/>
        <v>0</v>
      </c>
      <c r="S124" s="38"/>
      <c r="T124" s="38"/>
      <c r="U124" s="38"/>
      <c r="V124" s="362">
        <f t="shared" si="15"/>
        <v>0</v>
      </c>
      <c r="W124" s="504">
        <v>1.2E-2</v>
      </c>
      <c r="X124" s="162"/>
      <c r="Y124" s="38"/>
      <c r="Z124" s="170">
        <f t="shared" si="18"/>
        <v>1.2E-2</v>
      </c>
      <c r="AA124" s="173">
        <f t="shared" si="16"/>
        <v>3.6000000000000004E-2</v>
      </c>
      <c r="AB124" s="428">
        <f t="shared" si="19"/>
        <v>-0.14879999999999999</v>
      </c>
    </row>
    <row r="125" spans="1:28" x14ac:dyDescent="0.25">
      <c r="A125" s="230">
        <v>104</v>
      </c>
      <c r="B125" s="16" t="s">
        <v>75</v>
      </c>
      <c r="C125" s="25" t="s">
        <v>12</v>
      </c>
      <c r="D125" s="432">
        <f>'Чт День 4 Нед 1'!AH125</f>
        <v>-7.6249999999999998E-2</v>
      </c>
      <c r="E125" s="434"/>
      <c r="F125" s="489"/>
      <c r="G125" s="404">
        <v>1.375E-2</v>
      </c>
      <c r="H125" s="38"/>
      <c r="I125" s="38"/>
      <c r="J125" s="490">
        <f t="shared" si="13"/>
        <v>1.375E-2</v>
      </c>
      <c r="K125" s="483"/>
      <c r="L125" s="404">
        <v>1.375E-2</v>
      </c>
      <c r="M125" s="38"/>
      <c r="N125" s="38"/>
      <c r="O125" s="168">
        <f t="shared" si="14"/>
        <v>1.375E-2</v>
      </c>
      <c r="P125" s="38"/>
      <c r="Q125" s="38"/>
      <c r="R125" s="203">
        <f t="shared" si="17"/>
        <v>0</v>
      </c>
      <c r="S125" s="38"/>
      <c r="T125" s="38"/>
      <c r="U125" s="38"/>
      <c r="V125" s="362">
        <f t="shared" si="15"/>
        <v>0</v>
      </c>
      <c r="W125" s="504">
        <v>1.2500000000000001E-2</v>
      </c>
      <c r="X125" s="162"/>
      <c r="Y125" s="38"/>
      <c r="Z125" s="170">
        <f t="shared" si="18"/>
        <v>1.2500000000000001E-2</v>
      </c>
      <c r="AA125" s="173">
        <f t="shared" si="16"/>
        <v>0.04</v>
      </c>
      <c r="AB125" s="428">
        <f t="shared" si="19"/>
        <v>-0.11624999999999999</v>
      </c>
    </row>
    <row r="126" spans="1:28" x14ac:dyDescent="0.25">
      <c r="A126" s="230">
        <v>105</v>
      </c>
      <c r="B126" s="16" t="s">
        <v>77</v>
      </c>
      <c r="C126" s="25" t="s">
        <v>12</v>
      </c>
      <c r="D126" s="432">
        <f>'Чт День 4 Нед 1'!AH126</f>
        <v>-0.05</v>
      </c>
      <c r="E126" s="434"/>
      <c r="F126" s="405">
        <v>7.2999999999999995E-2</v>
      </c>
      <c r="G126" s="483"/>
      <c r="H126" s="38"/>
      <c r="I126" s="38"/>
      <c r="J126" s="490">
        <f t="shared" si="13"/>
        <v>7.2999999999999995E-2</v>
      </c>
      <c r="K126" s="404">
        <v>0.11899999999999999</v>
      </c>
      <c r="L126" s="483"/>
      <c r="M126" s="38"/>
      <c r="N126" s="38"/>
      <c r="O126" s="168">
        <f t="shared" si="14"/>
        <v>0.11899999999999999</v>
      </c>
      <c r="P126" s="38"/>
      <c r="Q126" s="38"/>
      <c r="R126" s="203">
        <f t="shared" si="17"/>
        <v>0</v>
      </c>
      <c r="S126" s="38"/>
      <c r="T126" s="38"/>
      <c r="U126" s="38"/>
      <c r="V126" s="362">
        <f t="shared" si="15"/>
        <v>0</v>
      </c>
      <c r="W126" s="194"/>
      <c r="X126" s="162"/>
      <c r="Y126" s="38"/>
      <c r="Z126" s="170">
        <f t="shared" si="18"/>
        <v>0</v>
      </c>
      <c r="AA126" s="173">
        <f t="shared" si="16"/>
        <v>0.192</v>
      </c>
      <c r="AB126" s="428">
        <f t="shared" si="19"/>
        <v>-0.24199999999999999</v>
      </c>
    </row>
    <row r="127" spans="1:28" x14ac:dyDescent="0.25">
      <c r="A127" s="230">
        <v>106</v>
      </c>
      <c r="B127" s="16" t="s">
        <v>76</v>
      </c>
      <c r="C127" s="25" t="s">
        <v>12</v>
      </c>
      <c r="D127" s="432">
        <f>'Чт День 4 Нед 1'!AH127</f>
        <v>0</v>
      </c>
      <c r="E127" s="434"/>
      <c r="F127" s="489"/>
      <c r="G127" s="483"/>
      <c r="H127" s="38"/>
      <c r="I127" s="38"/>
      <c r="J127" s="490">
        <f t="shared" si="13"/>
        <v>0</v>
      </c>
      <c r="K127" s="483"/>
      <c r="L127" s="483"/>
      <c r="M127" s="38"/>
      <c r="N127" s="38"/>
      <c r="O127" s="168">
        <f t="shared" si="14"/>
        <v>0</v>
      </c>
      <c r="P127" s="38"/>
      <c r="Q127" s="38"/>
      <c r="R127" s="203">
        <f t="shared" si="17"/>
        <v>0</v>
      </c>
      <c r="S127" s="38"/>
      <c r="T127" s="38"/>
      <c r="U127" s="38"/>
      <c r="V127" s="362">
        <f t="shared" si="15"/>
        <v>0</v>
      </c>
      <c r="W127" s="194"/>
      <c r="X127" s="162"/>
      <c r="Y127" s="38"/>
      <c r="Z127" s="170">
        <f t="shared" si="18"/>
        <v>0</v>
      </c>
      <c r="AA127" s="173">
        <f t="shared" si="16"/>
        <v>0</v>
      </c>
      <c r="AB127" s="428">
        <f t="shared" si="19"/>
        <v>0</v>
      </c>
    </row>
    <row r="128" spans="1:28" x14ac:dyDescent="0.25">
      <c r="A128" s="230">
        <v>107</v>
      </c>
      <c r="B128" s="24" t="s">
        <v>78</v>
      </c>
      <c r="C128" s="25" t="s">
        <v>12</v>
      </c>
      <c r="D128" s="432">
        <f>'Чт День 4 Нед 1'!AH128</f>
        <v>0</v>
      </c>
      <c r="E128" s="434"/>
      <c r="F128" s="489"/>
      <c r="G128" s="483"/>
      <c r="H128" s="38"/>
      <c r="I128" s="38"/>
      <c r="J128" s="490">
        <f t="shared" si="13"/>
        <v>0</v>
      </c>
      <c r="K128" s="483"/>
      <c r="L128" s="483"/>
      <c r="M128" s="38"/>
      <c r="N128" s="38"/>
      <c r="O128" s="168">
        <f t="shared" si="14"/>
        <v>0</v>
      </c>
      <c r="P128" s="38"/>
      <c r="Q128" s="38"/>
      <c r="R128" s="203">
        <f t="shared" si="17"/>
        <v>0</v>
      </c>
      <c r="S128" s="38"/>
      <c r="T128" s="38"/>
      <c r="U128" s="38"/>
      <c r="V128" s="362">
        <f t="shared" si="15"/>
        <v>0</v>
      </c>
      <c r="W128" s="194"/>
      <c r="X128" s="162"/>
      <c r="Y128" s="38"/>
      <c r="Z128" s="170">
        <f t="shared" si="18"/>
        <v>0</v>
      </c>
      <c r="AA128" s="173">
        <f t="shared" si="16"/>
        <v>0</v>
      </c>
      <c r="AB128" s="428">
        <f t="shared" si="19"/>
        <v>0</v>
      </c>
    </row>
    <row r="129" spans="1:28" x14ac:dyDescent="0.25">
      <c r="A129" s="230">
        <v>108</v>
      </c>
      <c r="B129" s="24" t="s">
        <v>105</v>
      </c>
      <c r="C129" s="25" t="s">
        <v>12</v>
      </c>
      <c r="D129" s="432">
        <f>'Чт День 4 Нед 1'!AH129</f>
        <v>0</v>
      </c>
      <c r="E129" s="434"/>
      <c r="F129" s="489"/>
      <c r="G129" s="483"/>
      <c r="H129" s="38"/>
      <c r="I129" s="38"/>
      <c r="J129" s="490">
        <f t="shared" si="13"/>
        <v>0</v>
      </c>
      <c r="K129" s="483"/>
      <c r="L129" s="483"/>
      <c r="M129" s="38"/>
      <c r="N129" s="38"/>
      <c r="O129" s="168">
        <f t="shared" si="14"/>
        <v>0</v>
      </c>
      <c r="P129" s="38"/>
      <c r="Q129" s="38"/>
      <c r="R129" s="203">
        <f t="shared" si="17"/>
        <v>0</v>
      </c>
      <c r="S129" s="38"/>
      <c r="T129" s="38"/>
      <c r="U129" s="38"/>
      <c r="V129" s="362">
        <f t="shared" si="15"/>
        <v>0</v>
      </c>
      <c r="W129" s="194"/>
      <c r="X129" s="162"/>
      <c r="Y129" s="38"/>
      <c r="Z129" s="170">
        <f t="shared" si="18"/>
        <v>0</v>
      </c>
      <c r="AA129" s="173">
        <f t="shared" si="16"/>
        <v>0</v>
      </c>
      <c r="AB129" s="428">
        <f t="shared" si="19"/>
        <v>0</v>
      </c>
    </row>
    <row r="130" spans="1:28" x14ac:dyDescent="0.25">
      <c r="A130" s="230">
        <v>109</v>
      </c>
      <c r="B130" s="24" t="s">
        <v>190</v>
      </c>
      <c r="C130" s="25" t="s">
        <v>12</v>
      </c>
      <c r="D130" s="432">
        <f>'Чт День 4 Нед 1'!AH130</f>
        <v>0</v>
      </c>
      <c r="E130" s="434"/>
      <c r="F130" s="489"/>
      <c r="G130" s="483"/>
      <c r="H130" s="38"/>
      <c r="I130" s="38"/>
      <c r="J130" s="490">
        <f t="shared" si="13"/>
        <v>0</v>
      </c>
      <c r="K130" s="483"/>
      <c r="L130" s="483"/>
      <c r="M130" s="38"/>
      <c r="N130" s="38"/>
      <c r="O130" s="168">
        <f t="shared" si="14"/>
        <v>0</v>
      </c>
      <c r="P130" s="38"/>
      <c r="Q130" s="38"/>
      <c r="R130" s="203">
        <f t="shared" si="17"/>
        <v>0</v>
      </c>
      <c r="S130" s="38"/>
      <c r="T130" s="38"/>
      <c r="U130" s="38"/>
      <c r="V130" s="362">
        <f t="shared" si="15"/>
        <v>0</v>
      </c>
      <c r="W130" s="194"/>
      <c r="X130" s="162"/>
      <c r="Y130" s="38"/>
      <c r="Z130" s="170">
        <f t="shared" si="18"/>
        <v>0</v>
      </c>
      <c r="AA130" s="173">
        <f t="shared" si="16"/>
        <v>0</v>
      </c>
      <c r="AB130" s="428">
        <f t="shared" si="19"/>
        <v>0</v>
      </c>
    </row>
    <row r="131" spans="1:28" x14ac:dyDescent="0.25">
      <c r="A131" s="318"/>
      <c r="B131" s="318" t="s">
        <v>214</v>
      </c>
      <c r="C131" s="56"/>
      <c r="D131" s="432">
        <f>'Чт День 4 Нед 1'!AH131</f>
        <v>0</v>
      </c>
      <c r="E131" s="446"/>
      <c r="F131" s="486"/>
      <c r="G131" s="486"/>
      <c r="H131" s="38"/>
      <c r="I131" s="149"/>
      <c r="J131" s="490">
        <f t="shared" si="13"/>
        <v>0</v>
      </c>
      <c r="K131" s="486"/>
      <c r="L131" s="486"/>
      <c r="M131" s="38"/>
      <c r="N131" s="149"/>
      <c r="O131" s="168">
        <f t="shared" si="14"/>
        <v>0</v>
      </c>
      <c r="P131" s="149"/>
      <c r="Q131" s="149"/>
      <c r="R131" s="203">
        <f t="shared" si="17"/>
        <v>0</v>
      </c>
      <c r="S131" s="149"/>
      <c r="T131" s="149"/>
      <c r="U131" s="149"/>
      <c r="V131" s="362">
        <f t="shared" si="15"/>
        <v>0</v>
      </c>
      <c r="W131" s="197"/>
      <c r="X131" s="186"/>
      <c r="Y131" s="149"/>
      <c r="Z131" s="170">
        <f t="shared" si="18"/>
        <v>0</v>
      </c>
      <c r="AA131" s="173">
        <f t="shared" si="16"/>
        <v>0</v>
      </c>
      <c r="AB131" s="428">
        <f t="shared" si="19"/>
        <v>0</v>
      </c>
    </row>
    <row r="132" spans="1:28" x14ac:dyDescent="0.25">
      <c r="A132" s="243">
        <v>110</v>
      </c>
      <c r="B132" s="50" t="s">
        <v>93</v>
      </c>
      <c r="C132" s="57" t="s">
        <v>12</v>
      </c>
      <c r="D132" s="432">
        <f>'Чт День 4 Нед 1'!AH132</f>
        <v>0</v>
      </c>
      <c r="E132" s="447"/>
      <c r="F132" s="483"/>
      <c r="G132" s="483"/>
      <c r="H132" s="38"/>
      <c r="I132" s="151"/>
      <c r="J132" s="490">
        <f t="shared" si="13"/>
        <v>0</v>
      </c>
      <c r="K132" s="483"/>
      <c r="L132" s="483"/>
      <c r="M132" s="38"/>
      <c r="N132" s="38"/>
      <c r="O132" s="168">
        <f t="shared" si="14"/>
        <v>0</v>
      </c>
      <c r="P132" s="148"/>
      <c r="Q132" s="38"/>
      <c r="R132" s="203">
        <f t="shared" si="17"/>
        <v>0</v>
      </c>
      <c r="S132" s="148"/>
      <c r="T132" s="38"/>
      <c r="U132" s="148"/>
      <c r="V132" s="362">
        <f t="shared" si="15"/>
        <v>0</v>
      </c>
      <c r="W132" s="198"/>
      <c r="X132" s="162"/>
      <c r="Y132" s="148"/>
      <c r="Z132" s="170">
        <f t="shared" si="18"/>
        <v>0</v>
      </c>
      <c r="AA132" s="173">
        <f t="shared" si="16"/>
        <v>0</v>
      </c>
      <c r="AB132" s="428">
        <f t="shared" si="19"/>
        <v>0</v>
      </c>
    </row>
    <row r="133" spans="1:28" x14ac:dyDescent="0.25">
      <c r="A133" s="243">
        <v>111</v>
      </c>
      <c r="B133" s="50" t="s">
        <v>94</v>
      </c>
      <c r="C133" s="57" t="s">
        <v>12</v>
      </c>
      <c r="D133" s="432">
        <f>'Чт День 4 Нед 1'!AH133</f>
        <v>0</v>
      </c>
      <c r="E133" s="447"/>
      <c r="F133" s="483"/>
      <c r="G133" s="483"/>
      <c r="H133" s="38"/>
      <c r="I133" s="151"/>
      <c r="J133" s="490">
        <f t="shared" si="13"/>
        <v>0</v>
      </c>
      <c r="K133" s="483"/>
      <c r="L133" s="483"/>
      <c r="M133" s="38"/>
      <c r="N133" s="38"/>
      <c r="O133" s="168">
        <f t="shared" si="14"/>
        <v>0</v>
      </c>
      <c r="P133" s="148"/>
      <c r="Q133" s="38"/>
      <c r="R133" s="203">
        <f t="shared" si="17"/>
        <v>0</v>
      </c>
      <c r="S133" s="148"/>
      <c r="T133" s="38"/>
      <c r="U133" s="148"/>
      <c r="V133" s="362">
        <f t="shared" si="15"/>
        <v>0</v>
      </c>
      <c r="W133" s="198"/>
      <c r="X133" s="162"/>
      <c r="Y133" s="148"/>
      <c r="Z133" s="170">
        <f t="shared" si="18"/>
        <v>0</v>
      </c>
      <c r="AA133" s="173">
        <f t="shared" si="16"/>
        <v>0</v>
      </c>
      <c r="AB133" s="428">
        <f t="shared" si="19"/>
        <v>0</v>
      </c>
    </row>
    <row r="134" spans="1:28" x14ac:dyDescent="0.25">
      <c r="A134" s="243">
        <v>112</v>
      </c>
      <c r="B134" s="50" t="s">
        <v>95</v>
      </c>
      <c r="C134" s="57" t="s">
        <v>12</v>
      </c>
      <c r="D134" s="432">
        <f>'Чт День 4 Нед 1'!AH134</f>
        <v>0</v>
      </c>
      <c r="E134" s="447"/>
      <c r="F134" s="483"/>
      <c r="G134" s="483"/>
      <c r="H134" s="38"/>
      <c r="I134" s="151"/>
      <c r="J134" s="490">
        <f t="shared" si="13"/>
        <v>0</v>
      </c>
      <c r="K134" s="483"/>
      <c r="L134" s="483"/>
      <c r="M134" s="38"/>
      <c r="N134" s="38"/>
      <c r="O134" s="168">
        <f t="shared" si="14"/>
        <v>0</v>
      </c>
      <c r="P134" s="148"/>
      <c r="Q134" s="38"/>
      <c r="R134" s="203">
        <f t="shared" si="17"/>
        <v>0</v>
      </c>
      <c r="S134" s="148"/>
      <c r="T134" s="38"/>
      <c r="U134" s="148"/>
      <c r="V134" s="362">
        <f t="shared" si="15"/>
        <v>0</v>
      </c>
      <c r="W134" s="198"/>
      <c r="X134" s="162"/>
      <c r="Y134" s="148"/>
      <c r="Z134" s="170">
        <f t="shared" si="18"/>
        <v>0</v>
      </c>
      <c r="AA134" s="173">
        <f t="shared" si="16"/>
        <v>0</v>
      </c>
      <c r="AB134" s="428">
        <f t="shared" si="19"/>
        <v>0</v>
      </c>
    </row>
    <row r="135" spans="1:28" x14ac:dyDescent="0.25">
      <c r="A135" s="243">
        <v>113</v>
      </c>
      <c r="B135" s="50" t="s">
        <v>96</v>
      </c>
      <c r="C135" s="57" t="s">
        <v>12</v>
      </c>
      <c r="D135" s="432">
        <f>'Чт День 4 Нед 1'!AH135</f>
        <v>0</v>
      </c>
      <c r="E135" s="447"/>
      <c r="F135" s="483"/>
      <c r="G135" s="483"/>
      <c r="H135" s="38"/>
      <c r="I135" s="151"/>
      <c r="J135" s="490">
        <f t="shared" si="13"/>
        <v>0</v>
      </c>
      <c r="K135" s="483"/>
      <c r="L135" s="483"/>
      <c r="M135" s="38"/>
      <c r="N135" s="38"/>
      <c r="O135" s="168">
        <f t="shared" si="14"/>
        <v>0</v>
      </c>
      <c r="P135" s="148"/>
      <c r="Q135" s="38"/>
      <c r="R135" s="203">
        <f t="shared" ref="R135:R148" si="20">(Q135+P135)*$R$5</f>
        <v>0</v>
      </c>
      <c r="S135" s="148"/>
      <c r="T135" s="38"/>
      <c r="U135" s="148"/>
      <c r="V135" s="362">
        <f t="shared" si="15"/>
        <v>0</v>
      </c>
      <c r="W135" s="198"/>
      <c r="X135" s="162"/>
      <c r="Y135" s="148"/>
      <c r="Z135" s="170">
        <f t="shared" ref="Z135:Z148" si="21">(X135+W135+Y135)*$Z$5</f>
        <v>0</v>
      </c>
      <c r="AA135" s="173">
        <f t="shared" si="16"/>
        <v>0</v>
      </c>
      <c r="AB135" s="428">
        <f t="shared" ref="AB135:AB148" si="22">(D135+E198)-AA135</f>
        <v>0</v>
      </c>
    </row>
    <row r="136" spans="1:28" x14ac:dyDescent="0.25">
      <c r="A136" s="243">
        <v>114</v>
      </c>
      <c r="B136" s="50" t="s">
        <v>97</v>
      </c>
      <c r="C136" s="57" t="s">
        <v>12</v>
      </c>
      <c r="D136" s="432">
        <f>'Чт День 4 Нед 1'!AH136</f>
        <v>0</v>
      </c>
      <c r="E136" s="447"/>
      <c r="F136" s="483"/>
      <c r="G136" s="483"/>
      <c r="H136" s="38"/>
      <c r="I136" s="151"/>
      <c r="J136" s="490">
        <f t="shared" ref="J136:J148" si="23">(F136+G136+H136+I136)*$J$5</f>
        <v>0</v>
      </c>
      <c r="K136" s="483"/>
      <c r="L136" s="483"/>
      <c r="M136" s="38"/>
      <c r="N136" s="38"/>
      <c r="O136" s="168">
        <f t="shared" ref="O136:O148" si="24">(K136+L136+M136+N136)*$O$5</f>
        <v>0</v>
      </c>
      <c r="P136" s="148"/>
      <c r="Q136" s="38"/>
      <c r="R136" s="203">
        <f t="shared" si="20"/>
        <v>0</v>
      </c>
      <c r="S136" s="148"/>
      <c r="T136" s="38"/>
      <c r="U136" s="148"/>
      <c r="V136" s="362">
        <f t="shared" ref="V136:V148" si="25">(U136+T136+S136)*$V$5</f>
        <v>0</v>
      </c>
      <c r="W136" s="198"/>
      <c r="X136" s="162"/>
      <c r="Y136" s="148"/>
      <c r="Z136" s="170">
        <f t="shared" si="21"/>
        <v>0</v>
      </c>
      <c r="AA136" s="173">
        <f t="shared" ref="AA136:AA148" si="26">J136+O136+R136+Z136</f>
        <v>0</v>
      </c>
      <c r="AB136" s="428">
        <f t="shared" si="22"/>
        <v>0</v>
      </c>
    </row>
    <row r="137" spans="1:28" x14ac:dyDescent="0.25">
      <c r="A137" s="249"/>
      <c r="B137" s="57" t="s">
        <v>98</v>
      </c>
      <c r="C137" s="35"/>
      <c r="D137" s="432">
        <f>'Чт День 4 Нед 1'!AH137</f>
        <v>0</v>
      </c>
      <c r="E137" s="421"/>
      <c r="F137" s="484"/>
      <c r="G137" s="484"/>
      <c r="H137" s="38"/>
      <c r="I137" s="35"/>
      <c r="J137" s="490">
        <f t="shared" si="23"/>
        <v>0</v>
      </c>
      <c r="K137" s="483"/>
      <c r="L137" s="484"/>
      <c r="M137" s="38"/>
      <c r="N137" s="35"/>
      <c r="O137" s="168">
        <f t="shared" si="24"/>
        <v>0</v>
      </c>
      <c r="P137" s="53"/>
      <c r="Q137" s="35"/>
      <c r="R137" s="203">
        <f t="shared" si="20"/>
        <v>0</v>
      </c>
      <c r="S137" s="53"/>
      <c r="T137" s="38"/>
      <c r="U137" s="53"/>
      <c r="V137" s="362">
        <f t="shared" si="25"/>
        <v>0</v>
      </c>
      <c r="W137" s="198"/>
      <c r="X137" s="161"/>
      <c r="Y137" s="53"/>
      <c r="Z137" s="170">
        <f t="shared" si="21"/>
        <v>0</v>
      </c>
      <c r="AA137" s="173">
        <f t="shared" si="26"/>
        <v>0</v>
      </c>
      <c r="AB137" s="428">
        <f t="shared" si="22"/>
        <v>0</v>
      </c>
    </row>
    <row r="138" spans="1:28" x14ac:dyDescent="0.25">
      <c r="A138" s="401">
        <v>115</v>
      </c>
      <c r="B138" s="400" t="s">
        <v>239</v>
      </c>
      <c r="C138" s="399" t="s">
        <v>82</v>
      </c>
      <c r="D138" s="432">
        <f>'Чт День 4 Нед 1'!AH138</f>
        <v>-2</v>
      </c>
      <c r="E138" s="448"/>
      <c r="F138" s="484"/>
      <c r="G138" s="484"/>
      <c r="H138" s="38"/>
      <c r="I138" s="35"/>
      <c r="J138" s="490">
        <f t="shared" si="23"/>
        <v>0</v>
      </c>
      <c r="K138" s="483"/>
      <c r="L138" s="484"/>
      <c r="M138" s="38"/>
      <c r="N138" s="35"/>
      <c r="O138" s="168">
        <f t="shared" si="24"/>
        <v>0</v>
      </c>
      <c r="P138" s="53"/>
      <c r="Q138" s="35"/>
      <c r="R138" s="203"/>
      <c r="S138" s="53"/>
      <c r="T138" s="38"/>
      <c r="U138" s="53"/>
      <c r="V138" s="362"/>
      <c r="W138" s="198"/>
      <c r="X138" s="161"/>
      <c r="Y138" s="53"/>
      <c r="Z138" s="170"/>
      <c r="AA138" s="173">
        <f t="shared" si="26"/>
        <v>0</v>
      </c>
      <c r="AB138" s="428">
        <f t="shared" si="22"/>
        <v>-2</v>
      </c>
    </row>
    <row r="139" spans="1:28" x14ac:dyDescent="0.25">
      <c r="A139" s="244">
        <v>116</v>
      </c>
      <c r="B139" s="260" t="s">
        <v>86</v>
      </c>
      <c r="C139" s="61" t="s">
        <v>12</v>
      </c>
      <c r="D139" s="432">
        <f>'Чт День 4 Нед 1'!AH139</f>
        <v>0</v>
      </c>
      <c r="E139" s="433"/>
      <c r="F139" s="497"/>
      <c r="G139" s="484"/>
      <c r="H139" s="38"/>
      <c r="I139" s="18"/>
      <c r="J139" s="490">
        <f t="shared" si="23"/>
        <v>0</v>
      </c>
      <c r="K139" s="483"/>
      <c r="L139" s="484"/>
      <c r="M139" s="38"/>
      <c r="N139" s="35"/>
      <c r="O139" s="168">
        <f t="shared" si="24"/>
        <v>0</v>
      </c>
      <c r="P139" s="18"/>
      <c r="Q139" s="18"/>
      <c r="R139" s="203">
        <f t="shared" si="20"/>
        <v>0</v>
      </c>
      <c r="S139" s="35"/>
      <c r="T139" s="18"/>
      <c r="U139" s="18"/>
      <c r="V139" s="362">
        <f t="shared" si="25"/>
        <v>0</v>
      </c>
      <c r="W139" s="198"/>
      <c r="X139" s="161"/>
      <c r="Y139" s="18"/>
      <c r="Z139" s="170">
        <f t="shared" si="21"/>
        <v>0</v>
      </c>
      <c r="AA139" s="173">
        <f t="shared" si="26"/>
        <v>0</v>
      </c>
      <c r="AB139" s="428">
        <f t="shared" si="22"/>
        <v>0</v>
      </c>
    </row>
    <row r="140" spans="1:28" ht="17.25" customHeight="1" x14ac:dyDescent="0.25">
      <c r="A140" s="401">
        <v>117</v>
      </c>
      <c r="B140" s="261" t="s">
        <v>217</v>
      </c>
      <c r="C140" s="63" t="s">
        <v>82</v>
      </c>
      <c r="D140" s="432">
        <f>'Чт День 4 Нед 1'!AH140</f>
        <v>0</v>
      </c>
      <c r="E140" s="433"/>
      <c r="F140" s="497"/>
      <c r="G140" s="484"/>
      <c r="H140" s="38"/>
      <c r="I140" s="18"/>
      <c r="J140" s="490">
        <f t="shared" si="23"/>
        <v>0</v>
      </c>
      <c r="K140" s="483"/>
      <c r="L140" s="484"/>
      <c r="M140" s="38"/>
      <c r="N140" s="35"/>
      <c r="O140" s="168">
        <f t="shared" si="24"/>
        <v>0</v>
      </c>
      <c r="P140" s="18"/>
      <c r="Q140" s="18"/>
      <c r="R140" s="203">
        <f t="shared" si="20"/>
        <v>0</v>
      </c>
      <c r="S140" s="35"/>
      <c r="T140" s="18"/>
      <c r="U140" s="18"/>
      <c r="V140" s="362">
        <f t="shared" si="25"/>
        <v>0</v>
      </c>
      <c r="W140" s="18"/>
      <c r="X140" s="18"/>
      <c r="Y140" s="18"/>
      <c r="Z140" s="170">
        <f t="shared" si="21"/>
        <v>0</v>
      </c>
      <c r="AA140" s="173">
        <f t="shared" si="26"/>
        <v>0</v>
      </c>
      <c r="AB140" s="428">
        <f t="shared" si="22"/>
        <v>0</v>
      </c>
    </row>
    <row r="141" spans="1:28" ht="17.25" customHeight="1" x14ac:dyDescent="0.25">
      <c r="A141" s="244">
        <v>118</v>
      </c>
      <c r="B141" s="260" t="s">
        <v>211</v>
      </c>
      <c r="C141" s="61" t="s">
        <v>12</v>
      </c>
      <c r="D141" s="432">
        <f>'Чт День 4 Нед 1'!AH141</f>
        <v>0</v>
      </c>
      <c r="E141" s="433"/>
      <c r="F141" s="497"/>
      <c r="G141" s="484"/>
      <c r="H141" s="38"/>
      <c r="I141" s="18"/>
      <c r="J141" s="490">
        <f t="shared" si="23"/>
        <v>0</v>
      </c>
      <c r="K141" s="483"/>
      <c r="L141" s="484"/>
      <c r="M141" s="38"/>
      <c r="N141" s="35"/>
      <c r="O141" s="168">
        <f t="shared" si="24"/>
        <v>0</v>
      </c>
      <c r="P141" s="18"/>
      <c r="Q141" s="18"/>
      <c r="R141" s="203">
        <f t="shared" si="20"/>
        <v>0</v>
      </c>
      <c r="S141" s="35"/>
      <c r="T141" s="18"/>
      <c r="U141" s="18"/>
      <c r="V141" s="362">
        <f t="shared" si="25"/>
        <v>0</v>
      </c>
      <c r="W141" s="198"/>
      <c r="X141" s="161"/>
      <c r="Y141" s="18"/>
      <c r="Z141" s="170">
        <f t="shared" si="21"/>
        <v>0</v>
      </c>
      <c r="AA141" s="173">
        <f t="shared" si="26"/>
        <v>0</v>
      </c>
      <c r="AB141" s="428">
        <f t="shared" si="22"/>
        <v>0</v>
      </c>
    </row>
    <row r="142" spans="1:28" ht="15" customHeight="1" x14ac:dyDescent="0.25">
      <c r="A142" s="401">
        <v>119</v>
      </c>
      <c r="B142" s="260" t="s">
        <v>192</v>
      </c>
      <c r="C142" s="61" t="s">
        <v>12</v>
      </c>
      <c r="D142" s="432">
        <f>'Чт День 4 Нед 1'!AH142</f>
        <v>0</v>
      </c>
      <c r="E142" s="433"/>
      <c r="F142" s="497"/>
      <c r="G142" s="484"/>
      <c r="H142" s="38"/>
      <c r="I142" s="18"/>
      <c r="J142" s="490">
        <f t="shared" si="23"/>
        <v>0</v>
      </c>
      <c r="K142" s="483"/>
      <c r="L142" s="484"/>
      <c r="M142" s="38"/>
      <c r="N142" s="35"/>
      <c r="O142" s="168">
        <f t="shared" si="24"/>
        <v>0</v>
      </c>
      <c r="P142" s="18"/>
      <c r="Q142" s="18"/>
      <c r="R142" s="203">
        <f t="shared" si="20"/>
        <v>0</v>
      </c>
      <c r="S142" s="35"/>
      <c r="T142" s="18"/>
      <c r="U142" s="18"/>
      <c r="V142" s="362">
        <f t="shared" si="25"/>
        <v>0</v>
      </c>
      <c r="W142" s="198"/>
      <c r="X142" s="161"/>
      <c r="Y142" s="18"/>
      <c r="Z142" s="170">
        <f t="shared" si="21"/>
        <v>0</v>
      </c>
      <c r="AA142" s="173">
        <f t="shared" si="26"/>
        <v>0</v>
      </c>
      <c r="AB142" s="428">
        <f t="shared" si="22"/>
        <v>0</v>
      </c>
    </row>
    <row r="143" spans="1:28" x14ac:dyDescent="0.25">
      <c r="A143" s="244">
        <v>120</v>
      </c>
      <c r="B143" s="22" t="s">
        <v>19</v>
      </c>
      <c r="C143" s="23" t="s">
        <v>12</v>
      </c>
      <c r="D143" s="432">
        <f>'Чт День 4 Нед 1'!AH143</f>
        <v>0</v>
      </c>
      <c r="E143" s="433"/>
      <c r="F143" s="497"/>
      <c r="G143" s="484"/>
      <c r="H143" s="38"/>
      <c r="I143" s="35"/>
      <c r="J143" s="490">
        <f t="shared" si="23"/>
        <v>0</v>
      </c>
      <c r="K143" s="483"/>
      <c r="L143" s="484"/>
      <c r="M143" s="38"/>
      <c r="N143" s="35"/>
      <c r="O143" s="168">
        <f t="shared" si="24"/>
        <v>0</v>
      </c>
      <c r="P143" s="35"/>
      <c r="Q143" s="35"/>
      <c r="R143" s="203">
        <f t="shared" si="20"/>
        <v>0</v>
      </c>
      <c r="S143" s="35"/>
      <c r="T143" s="38"/>
      <c r="U143" s="35"/>
      <c r="V143" s="362">
        <f t="shared" si="25"/>
        <v>0</v>
      </c>
      <c r="W143" s="198"/>
      <c r="X143" s="161"/>
      <c r="Y143" s="35"/>
      <c r="Z143" s="170">
        <f t="shared" si="21"/>
        <v>0</v>
      </c>
      <c r="AA143" s="173">
        <f t="shared" si="26"/>
        <v>0</v>
      </c>
      <c r="AB143" s="428">
        <f t="shared" si="22"/>
        <v>0</v>
      </c>
    </row>
    <row r="144" spans="1:28" ht="23.25" customHeight="1" x14ac:dyDescent="0.25">
      <c r="A144" s="401">
        <v>121</v>
      </c>
      <c r="B144" s="260" t="s">
        <v>307</v>
      </c>
      <c r="C144" s="61" t="s">
        <v>82</v>
      </c>
      <c r="D144" s="432">
        <f>'Чт День 4 Нед 1'!AH144</f>
        <v>-2</v>
      </c>
      <c r="E144" s="433"/>
      <c r="F144" s="497"/>
      <c r="G144" s="506"/>
      <c r="H144" s="38"/>
      <c r="I144" s="18"/>
      <c r="J144" s="490">
        <f t="shared" si="23"/>
        <v>0</v>
      </c>
      <c r="K144" s="483"/>
      <c r="L144" s="506"/>
      <c r="M144" s="38"/>
      <c r="N144" s="43"/>
      <c r="O144" s="168">
        <f t="shared" si="24"/>
        <v>0</v>
      </c>
      <c r="P144" s="18"/>
      <c r="Q144" s="43"/>
      <c r="R144" s="203">
        <f t="shared" si="20"/>
        <v>0</v>
      </c>
      <c r="S144" s="35"/>
      <c r="T144" s="38"/>
      <c r="U144" s="18"/>
      <c r="V144" s="362">
        <f t="shared" si="25"/>
        <v>0</v>
      </c>
      <c r="W144" s="198"/>
      <c r="X144" s="161"/>
      <c r="Y144" s="18"/>
      <c r="Z144" s="170">
        <f t="shared" si="21"/>
        <v>0</v>
      </c>
      <c r="AA144" s="173">
        <f t="shared" si="26"/>
        <v>0</v>
      </c>
      <c r="AB144" s="428">
        <f t="shared" si="22"/>
        <v>-2</v>
      </c>
    </row>
    <row r="145" spans="1:28" x14ac:dyDescent="0.25">
      <c r="A145" s="244">
        <v>122</v>
      </c>
      <c r="B145" s="260" t="s">
        <v>212</v>
      </c>
      <c r="C145" s="61" t="s">
        <v>82</v>
      </c>
      <c r="D145" s="432">
        <f>'Чт День 4 Нед 1'!AH145</f>
        <v>0</v>
      </c>
      <c r="E145" s="433"/>
      <c r="F145" s="497"/>
      <c r="G145" s="506"/>
      <c r="H145" s="38"/>
      <c r="I145" s="18"/>
      <c r="J145" s="490">
        <f t="shared" si="23"/>
        <v>0</v>
      </c>
      <c r="K145" s="483"/>
      <c r="L145" s="506"/>
      <c r="M145" s="38"/>
      <c r="N145" s="43"/>
      <c r="O145" s="168">
        <f t="shared" si="24"/>
        <v>0</v>
      </c>
      <c r="P145" s="18"/>
      <c r="Q145" s="62"/>
      <c r="R145" s="203">
        <f t="shared" si="20"/>
        <v>0</v>
      </c>
      <c r="S145" s="35"/>
      <c r="T145" s="18"/>
      <c r="U145" s="18"/>
      <c r="V145" s="362">
        <f t="shared" si="25"/>
        <v>0</v>
      </c>
      <c r="W145" s="198"/>
      <c r="X145" s="161"/>
      <c r="Y145" s="18"/>
      <c r="Z145" s="170">
        <f t="shared" si="21"/>
        <v>0</v>
      </c>
      <c r="AA145" s="173">
        <f t="shared" si="26"/>
        <v>0</v>
      </c>
      <c r="AB145" s="428">
        <f t="shared" si="22"/>
        <v>0</v>
      </c>
    </row>
    <row r="146" spans="1:28" x14ac:dyDescent="0.25">
      <c r="A146" s="401">
        <v>123</v>
      </c>
      <c r="B146" s="260" t="s">
        <v>219</v>
      </c>
      <c r="C146" s="61" t="s">
        <v>82</v>
      </c>
      <c r="D146" s="432">
        <f>'Чт День 4 Нед 1'!AH146</f>
        <v>0</v>
      </c>
      <c r="E146" s="433"/>
      <c r="F146" s="497"/>
      <c r="G146" s="506"/>
      <c r="H146" s="38"/>
      <c r="I146" s="18"/>
      <c r="J146" s="490">
        <f t="shared" si="23"/>
        <v>0</v>
      </c>
      <c r="K146" s="483"/>
      <c r="L146" s="506"/>
      <c r="M146" s="38"/>
      <c r="N146" s="43"/>
      <c r="O146" s="168">
        <f t="shared" si="24"/>
        <v>0</v>
      </c>
      <c r="P146" s="18"/>
      <c r="Q146" s="62"/>
      <c r="R146" s="203">
        <f t="shared" si="20"/>
        <v>0</v>
      </c>
      <c r="S146" s="35"/>
      <c r="T146" s="18"/>
      <c r="U146" s="18"/>
      <c r="V146" s="362">
        <f t="shared" si="25"/>
        <v>0</v>
      </c>
      <c r="W146" s="198"/>
      <c r="X146" s="161"/>
      <c r="Y146" s="18"/>
      <c r="Z146" s="170">
        <f t="shared" si="21"/>
        <v>0</v>
      </c>
      <c r="AA146" s="173">
        <f t="shared" si="26"/>
        <v>0</v>
      </c>
      <c r="AB146" s="428">
        <f t="shared" si="22"/>
        <v>0</v>
      </c>
    </row>
    <row r="147" spans="1:28" ht="25.5" customHeight="1" x14ac:dyDescent="0.25">
      <c r="A147" s="244">
        <v>124</v>
      </c>
      <c r="B147" s="260" t="s">
        <v>213</v>
      </c>
      <c r="C147" s="61" t="s">
        <v>82</v>
      </c>
      <c r="D147" s="432">
        <f>'Чт День 4 Нед 1'!AH147</f>
        <v>0</v>
      </c>
      <c r="E147" s="433"/>
      <c r="F147" s="497"/>
      <c r="G147" s="484"/>
      <c r="H147" s="38"/>
      <c r="I147" s="18"/>
      <c r="J147" s="490">
        <f t="shared" si="23"/>
        <v>0</v>
      </c>
      <c r="K147" s="483"/>
      <c r="L147" s="484"/>
      <c r="M147" s="38"/>
      <c r="N147" s="35"/>
      <c r="O147" s="168">
        <f t="shared" si="24"/>
        <v>0</v>
      </c>
      <c r="P147" s="18"/>
      <c r="Q147" s="18"/>
      <c r="R147" s="203">
        <f t="shared" si="20"/>
        <v>0</v>
      </c>
      <c r="S147" s="35"/>
      <c r="T147" s="18"/>
      <c r="U147" s="18"/>
      <c r="V147" s="362">
        <f t="shared" si="25"/>
        <v>0</v>
      </c>
      <c r="W147" s="198"/>
      <c r="X147" s="161"/>
      <c r="Y147" s="18"/>
      <c r="Z147" s="170">
        <f t="shared" si="21"/>
        <v>0</v>
      </c>
      <c r="AA147" s="173">
        <f t="shared" si="26"/>
        <v>0</v>
      </c>
      <c r="AB147" s="428">
        <f t="shared" si="22"/>
        <v>0</v>
      </c>
    </row>
    <row r="148" spans="1:28" ht="20.25" customHeight="1" x14ac:dyDescent="0.25">
      <c r="A148" s="401">
        <v>125</v>
      </c>
      <c r="B148" s="260" t="s">
        <v>191</v>
      </c>
      <c r="C148" s="61" t="s">
        <v>82</v>
      </c>
      <c r="D148" s="432">
        <f>'Чт День 4 Нед 1'!AH148</f>
        <v>0</v>
      </c>
      <c r="E148" s="433"/>
      <c r="F148" s="497"/>
      <c r="G148" s="484"/>
      <c r="H148" s="35"/>
      <c r="I148" s="18"/>
      <c r="J148" s="490">
        <f t="shared" si="23"/>
        <v>0</v>
      </c>
      <c r="K148" s="483"/>
      <c r="L148" s="484"/>
      <c r="M148" s="35"/>
      <c r="N148" s="35"/>
      <c r="O148" s="168">
        <f t="shared" si="24"/>
        <v>0</v>
      </c>
      <c r="P148" s="18"/>
      <c r="Q148" s="18"/>
      <c r="R148" s="203">
        <f t="shared" si="20"/>
        <v>0</v>
      </c>
      <c r="S148" s="35"/>
      <c r="T148" s="18"/>
      <c r="U148" s="18"/>
      <c r="V148" s="362">
        <f t="shared" si="25"/>
        <v>0</v>
      </c>
      <c r="W148" s="198"/>
      <c r="X148" s="161"/>
      <c r="Y148" s="18"/>
      <c r="Z148" s="170">
        <f t="shared" si="21"/>
        <v>0</v>
      </c>
      <c r="AA148" s="173">
        <f t="shared" si="26"/>
        <v>0</v>
      </c>
      <c r="AB148" s="428">
        <f t="shared" si="22"/>
        <v>0</v>
      </c>
    </row>
  </sheetData>
  <mergeCells count="13">
    <mergeCell ref="AB2:AB4"/>
    <mergeCell ref="AA2:AA4"/>
    <mergeCell ref="P2:Q2"/>
    <mergeCell ref="R2:R4"/>
    <mergeCell ref="V2:V4"/>
    <mergeCell ref="A1:Z1"/>
    <mergeCell ref="Z2:Z4"/>
    <mergeCell ref="K2:N2"/>
    <mergeCell ref="O2:O4"/>
    <mergeCell ref="F2:I2"/>
    <mergeCell ref="W2:Y2"/>
    <mergeCell ref="S2:U2"/>
    <mergeCell ref="J2:J4"/>
  </mergeCells>
  <pageMargins left="0.11811023622047245" right="0.11811023622047245" top="0.15748031496062992" bottom="0.15748031496062992" header="0.31496062992125984" footer="0.31496062992125984"/>
  <pageSetup paperSize="9" scale="61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48"/>
  <sheetViews>
    <sheetView zoomScaleNormal="100" workbookViewId="0">
      <pane xSplit="3" ySplit="5" topLeftCell="G6" activePane="bottomRight" state="frozen"/>
      <selection activeCell="A3" sqref="A3"/>
      <selection pane="topRight" activeCell="D3" sqref="D3"/>
      <selection pane="bottomLeft" activeCell="A9" sqref="A9"/>
      <selection pane="bottomRight" activeCell="AD3" sqref="AD3"/>
    </sheetView>
  </sheetViews>
  <sheetFormatPr defaultRowHeight="15" x14ac:dyDescent="0.25"/>
  <cols>
    <col min="1" max="1" width="4.5703125" customWidth="1"/>
    <col min="2" max="2" width="24" style="341" customWidth="1"/>
    <col min="3" max="3" width="4.140625" customWidth="1"/>
    <col min="4" max="4" width="10" style="426" customWidth="1"/>
    <col min="5" max="5" width="9.7109375" style="426" customWidth="1"/>
    <col min="6" max="6" width="9.42578125" customWidth="1"/>
    <col min="7" max="7" width="7.140625" customWidth="1"/>
    <col min="8" max="8" width="7.7109375" customWidth="1"/>
    <col min="9" max="9" width="8" customWidth="1"/>
    <col min="10" max="10" width="9.28515625" customWidth="1"/>
    <col min="11" max="11" width="7" customWidth="1"/>
    <col min="12" max="12" width="8" customWidth="1"/>
    <col min="13" max="13" width="11.28515625" customWidth="1"/>
    <col min="14" max="14" width="9" customWidth="1"/>
    <col min="15" max="15" width="7.140625" customWidth="1"/>
    <col min="16" max="16" width="7.7109375" customWidth="1"/>
    <col min="17" max="17" width="8" customWidth="1"/>
    <col min="18" max="18" width="8.5703125" customWidth="1"/>
    <col min="19" max="19" width="7.140625" customWidth="1"/>
    <col min="20" max="20" width="7" hidden="1" customWidth="1"/>
    <col min="21" max="21" width="8" customWidth="1"/>
    <col min="22" max="22" width="10.42578125" customWidth="1"/>
    <col min="23" max="25" width="8" customWidth="1"/>
    <col min="26" max="29" width="8" hidden="1" customWidth="1"/>
    <col min="30" max="30" width="10.28515625" customWidth="1"/>
    <col min="31" max="31" width="8.42578125" customWidth="1"/>
    <col min="32" max="33" width="8" customWidth="1"/>
    <col min="34" max="34" width="15.5703125" style="171" customWidth="1"/>
    <col min="35" max="35" width="11" style="426" customWidth="1"/>
  </cols>
  <sheetData>
    <row r="1" spans="1:35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525"/>
      <c r="AB1" s="525"/>
      <c r="AC1" s="525"/>
      <c r="AD1" s="525"/>
      <c r="AE1" s="525"/>
      <c r="AF1" s="525"/>
      <c r="AG1" s="525"/>
      <c r="AH1"/>
    </row>
    <row r="2" spans="1:35" ht="30" customHeight="1" x14ac:dyDescent="0.25">
      <c r="A2" s="1"/>
      <c r="B2" s="264"/>
      <c r="C2" s="2"/>
      <c r="D2" s="2"/>
      <c r="E2" s="2"/>
      <c r="F2" s="526" t="s">
        <v>294</v>
      </c>
      <c r="G2" s="526"/>
      <c r="H2" s="526"/>
      <c r="I2" s="526"/>
      <c r="J2" s="526"/>
      <c r="K2" s="526"/>
      <c r="L2" s="577" t="s">
        <v>243</v>
      </c>
      <c r="M2" s="577" t="s">
        <v>244</v>
      </c>
      <c r="N2" s="535" t="s">
        <v>320</v>
      </c>
      <c r="O2" s="535"/>
      <c r="P2" s="535"/>
      <c r="Q2" s="535"/>
      <c r="R2" s="535"/>
      <c r="S2" s="535"/>
      <c r="T2" s="535"/>
      <c r="U2" s="580" t="s">
        <v>245</v>
      </c>
      <c r="V2" s="580" t="s">
        <v>246</v>
      </c>
      <c r="W2" s="534" t="s">
        <v>321</v>
      </c>
      <c r="X2" s="534"/>
      <c r="Y2" s="550" t="s">
        <v>121</v>
      </c>
      <c r="Z2" s="536" t="s">
        <v>259</v>
      </c>
      <c r="AA2" s="536"/>
      <c r="AB2" s="536"/>
      <c r="AC2" s="537" t="s">
        <v>121</v>
      </c>
      <c r="AD2" s="545" t="s">
        <v>374</v>
      </c>
      <c r="AE2" s="545"/>
      <c r="AF2" s="545"/>
      <c r="AG2" s="528" t="s">
        <v>121</v>
      </c>
      <c r="AH2" s="548" t="s">
        <v>140</v>
      </c>
      <c r="AI2" s="515" t="s">
        <v>264</v>
      </c>
    </row>
    <row r="3" spans="1:35" ht="56.25" x14ac:dyDescent="0.25">
      <c r="A3" s="3"/>
      <c r="B3" s="64" t="s">
        <v>137</v>
      </c>
      <c r="C3" s="4"/>
      <c r="D3" s="52" t="s">
        <v>262</v>
      </c>
      <c r="E3" s="52" t="s">
        <v>263</v>
      </c>
      <c r="F3" s="385" t="s">
        <v>322</v>
      </c>
      <c r="G3" s="388" t="s">
        <v>217</v>
      </c>
      <c r="H3" s="388" t="s">
        <v>242</v>
      </c>
      <c r="I3" s="390" t="s">
        <v>238</v>
      </c>
      <c r="J3" s="388" t="s">
        <v>150</v>
      </c>
      <c r="K3" s="388" t="s">
        <v>143</v>
      </c>
      <c r="L3" s="578"/>
      <c r="M3" s="578"/>
      <c r="N3" s="208" t="s">
        <v>322</v>
      </c>
      <c r="O3" s="42" t="s">
        <v>217</v>
      </c>
      <c r="P3" s="42" t="s">
        <v>242</v>
      </c>
      <c r="Q3" s="395" t="s">
        <v>238</v>
      </c>
      <c r="R3" s="42" t="s">
        <v>150</v>
      </c>
      <c r="S3" s="42" t="s">
        <v>143</v>
      </c>
      <c r="T3" s="391"/>
      <c r="U3" s="581"/>
      <c r="V3" s="581"/>
      <c r="W3" s="209" t="s">
        <v>3</v>
      </c>
      <c r="X3" s="210" t="s">
        <v>377</v>
      </c>
      <c r="Y3" s="551"/>
      <c r="Z3" s="356" t="s">
        <v>257</v>
      </c>
      <c r="AA3" s="357" t="s">
        <v>251</v>
      </c>
      <c r="AB3" s="357" t="s">
        <v>144</v>
      </c>
      <c r="AC3" s="562"/>
      <c r="AD3" s="211" t="s">
        <v>378</v>
      </c>
      <c r="AE3" s="211" t="s">
        <v>115</v>
      </c>
      <c r="AF3" s="212" t="s">
        <v>144</v>
      </c>
      <c r="AG3" s="546"/>
      <c r="AH3" s="549"/>
      <c r="AI3" s="564"/>
    </row>
    <row r="4" spans="1:35" x14ac:dyDescent="0.25">
      <c r="A4" s="6"/>
      <c r="B4" s="265" t="s">
        <v>4</v>
      </c>
      <c r="C4" s="8"/>
      <c r="D4" s="8"/>
      <c r="E4" s="8"/>
      <c r="F4" s="347" t="s">
        <v>148</v>
      </c>
      <c r="G4" s="347" t="s">
        <v>148</v>
      </c>
      <c r="H4" s="347" t="s">
        <v>148</v>
      </c>
      <c r="I4" s="347" t="s">
        <v>148</v>
      </c>
      <c r="J4" s="347" t="s">
        <v>148</v>
      </c>
      <c r="K4" s="347" t="s">
        <v>148</v>
      </c>
      <c r="L4" s="579"/>
      <c r="M4" s="579"/>
      <c r="N4" s="351" t="s">
        <v>220</v>
      </c>
      <c r="O4" s="351" t="s">
        <v>220</v>
      </c>
      <c r="P4" s="153" t="s">
        <v>220</v>
      </c>
      <c r="Q4" s="351" t="s">
        <v>220</v>
      </c>
      <c r="R4" s="351" t="s">
        <v>220</v>
      </c>
      <c r="S4" s="351" t="s">
        <v>220</v>
      </c>
      <c r="T4" s="410"/>
      <c r="U4" s="582"/>
      <c r="V4" s="582"/>
      <c r="W4" s="201" t="s">
        <v>220</v>
      </c>
      <c r="X4" s="204" t="s">
        <v>220</v>
      </c>
      <c r="Y4" s="552"/>
      <c r="Z4" s="359" t="s">
        <v>220</v>
      </c>
      <c r="AA4" s="367" t="s">
        <v>220</v>
      </c>
      <c r="AB4" s="359" t="s">
        <v>220</v>
      </c>
      <c r="AC4" s="563"/>
      <c r="AD4" s="154" t="s">
        <v>220</v>
      </c>
      <c r="AE4" s="154" t="s">
        <v>220</v>
      </c>
      <c r="AF4" s="154" t="s">
        <v>220</v>
      </c>
      <c r="AG4" s="547"/>
      <c r="AH4" s="549"/>
      <c r="AI4" s="516"/>
    </row>
    <row r="5" spans="1:35" x14ac:dyDescent="0.25">
      <c r="A5" s="10"/>
      <c r="B5" s="266" t="s">
        <v>5</v>
      </c>
      <c r="C5" s="11"/>
      <c r="D5" s="11"/>
      <c r="E5" s="11"/>
      <c r="F5" s="389" t="s">
        <v>9</v>
      </c>
      <c r="G5" s="389" t="s">
        <v>240</v>
      </c>
      <c r="H5" s="389" t="s">
        <v>240</v>
      </c>
      <c r="I5" s="389" t="s">
        <v>158</v>
      </c>
      <c r="J5" s="389" t="s">
        <v>152</v>
      </c>
      <c r="K5" s="389" t="s">
        <v>235</v>
      </c>
      <c r="L5" s="191" t="s">
        <v>293</v>
      </c>
      <c r="M5" s="191" t="s">
        <v>293</v>
      </c>
      <c r="N5" s="383" t="s">
        <v>85</v>
      </c>
      <c r="O5" s="383" t="s">
        <v>240</v>
      </c>
      <c r="P5" s="383" t="s">
        <v>240</v>
      </c>
      <c r="Q5" s="383" t="s">
        <v>158</v>
      </c>
      <c r="R5" s="383" t="s">
        <v>152</v>
      </c>
      <c r="S5" s="383" t="s">
        <v>222</v>
      </c>
      <c r="T5" s="411"/>
      <c r="U5" s="191" t="s">
        <v>293</v>
      </c>
      <c r="V5" s="191" t="s">
        <v>293</v>
      </c>
      <c r="W5" s="216" t="s">
        <v>147</v>
      </c>
      <c r="X5" s="216" t="s">
        <v>151</v>
      </c>
      <c r="Y5" s="192">
        <v>1</v>
      </c>
      <c r="Z5" s="361" t="s">
        <v>112</v>
      </c>
      <c r="AA5" s="360" t="s">
        <v>6</v>
      </c>
      <c r="AB5" s="361" t="s">
        <v>9</v>
      </c>
      <c r="AC5" s="192">
        <v>0</v>
      </c>
      <c r="AD5" s="155" t="s">
        <v>367</v>
      </c>
      <c r="AE5" s="155" t="s">
        <v>151</v>
      </c>
      <c r="AF5" s="155" t="s">
        <v>9</v>
      </c>
      <c r="AG5" s="191" t="s">
        <v>293</v>
      </c>
      <c r="AH5" s="174">
        <f>L5+M5+U5+V5+Y5+AG5</f>
        <v>6</v>
      </c>
      <c r="AI5" s="424"/>
    </row>
    <row r="6" spans="1:35" x14ac:dyDescent="0.25">
      <c r="A6" s="6"/>
      <c r="B6" s="64" t="s">
        <v>177</v>
      </c>
      <c r="C6" s="52"/>
      <c r="D6" s="52"/>
      <c r="E6" s="52"/>
      <c r="F6" s="32"/>
      <c r="G6" s="13"/>
      <c r="H6" s="13"/>
      <c r="I6" s="33"/>
      <c r="J6" s="33"/>
      <c r="K6" s="33"/>
      <c r="L6" s="147"/>
      <c r="M6" s="147"/>
      <c r="N6" s="32"/>
      <c r="O6" s="33"/>
      <c r="P6" s="13"/>
      <c r="Q6" s="33"/>
      <c r="R6" s="33"/>
      <c r="S6" s="33"/>
      <c r="T6" s="33"/>
      <c r="U6" s="147"/>
      <c r="V6" s="147"/>
      <c r="W6" s="33"/>
      <c r="X6" s="33"/>
      <c r="Y6" s="33"/>
      <c r="Z6" s="33"/>
      <c r="AA6" s="33"/>
      <c r="AB6" s="33"/>
      <c r="AC6" s="33"/>
      <c r="AD6" s="147"/>
      <c r="AE6" s="33"/>
      <c r="AF6" s="33"/>
      <c r="AG6" s="147"/>
      <c r="AH6" s="172"/>
      <c r="AI6" s="424"/>
    </row>
    <row r="7" spans="1:35" x14ac:dyDescent="0.25">
      <c r="A7" s="15">
        <v>1</v>
      </c>
      <c r="B7" s="16" t="s">
        <v>11</v>
      </c>
      <c r="C7" s="17" t="s">
        <v>12</v>
      </c>
      <c r="D7" s="432">
        <f>'Пт День 5 Нед 1'!AB7</f>
        <v>0</v>
      </c>
      <c r="E7" s="432"/>
      <c r="F7" s="38"/>
      <c r="G7" s="144"/>
      <c r="H7" s="144"/>
      <c r="I7" s="38"/>
      <c r="J7" s="38"/>
      <c r="K7" s="38"/>
      <c r="L7" s="490">
        <f>(K7+J7+G7+F7+I7)*$L$5</f>
        <v>0</v>
      </c>
      <c r="M7" s="490">
        <f>(K7+J7+I7+F7+H7)*$M$5</f>
        <v>0</v>
      </c>
      <c r="N7" s="38"/>
      <c r="O7" s="144"/>
      <c r="P7" s="144"/>
      <c r="Q7" s="38"/>
      <c r="R7" s="38"/>
      <c r="S7" s="38"/>
      <c r="T7" s="38"/>
      <c r="U7" s="168">
        <f>(N7+O7+Q7+R7+S7)*$U$5</f>
        <v>0</v>
      </c>
      <c r="V7" s="168">
        <f>(N7+P7+Q7+R7+S7)*$V$5</f>
        <v>0</v>
      </c>
      <c r="W7" s="38"/>
      <c r="X7" s="38"/>
      <c r="Y7" s="203">
        <f>(X7+W7)*$Y$5</f>
        <v>0</v>
      </c>
      <c r="Z7" s="38"/>
      <c r="AA7" s="38"/>
      <c r="AB7" s="38"/>
      <c r="AC7" s="362">
        <f>(AB7+AA7+Z7)*$AC$5</f>
        <v>0</v>
      </c>
      <c r="AD7" s="38"/>
      <c r="AE7" s="38"/>
      <c r="AF7" s="38"/>
      <c r="AG7" s="170">
        <f>(AD7+AE7+AF7)*$AG$5</f>
        <v>0</v>
      </c>
      <c r="AH7" s="173">
        <f>L7+M7+U7+V7+Y7+AG7</f>
        <v>0</v>
      </c>
      <c r="AI7" s="428">
        <f t="shared" ref="AI7:AI38" si="0">(D7+E7)-AH7</f>
        <v>0</v>
      </c>
    </row>
    <row r="8" spans="1:35" x14ac:dyDescent="0.25">
      <c r="A8" s="15">
        <v>2</v>
      </c>
      <c r="B8" s="19" t="s">
        <v>13</v>
      </c>
      <c r="C8" s="20" t="s">
        <v>12</v>
      </c>
      <c r="D8" s="432">
        <f>'Пт День 5 Нед 1'!AB8</f>
        <v>-0.185</v>
      </c>
      <c r="E8" s="432"/>
      <c r="F8" s="38"/>
      <c r="G8" s="405">
        <v>8.3000000000000001E-3</v>
      </c>
      <c r="H8" s="144"/>
      <c r="I8" s="144"/>
      <c r="J8" s="38"/>
      <c r="K8" s="38"/>
      <c r="L8" s="490">
        <f t="shared" ref="L8:L71" si="1">(K8+J8+G8+F8+I8)*$L$5</f>
        <v>8.3000000000000001E-3</v>
      </c>
      <c r="M8" s="490">
        <f t="shared" ref="M8:M71" si="2">(K8+J8+I8+F8+H8)*$M$5</f>
        <v>0</v>
      </c>
      <c r="N8" s="38"/>
      <c r="O8" s="405">
        <v>8.3000000000000001E-3</v>
      </c>
      <c r="P8" s="144"/>
      <c r="Q8" s="144"/>
      <c r="R8" s="38"/>
      <c r="S8" s="404">
        <v>0.02</v>
      </c>
      <c r="T8" s="38"/>
      <c r="U8" s="168">
        <f t="shared" ref="U8:U71" si="3">(N8+O8+Q8+R8+S8)*$U$5</f>
        <v>2.8299999999999999E-2</v>
      </c>
      <c r="V8" s="168">
        <f t="shared" ref="V8:V71" si="4">(N8+P8+Q8+R8+S8)*$V$5</f>
        <v>0.02</v>
      </c>
      <c r="W8" s="38"/>
      <c r="X8" s="38"/>
      <c r="Y8" s="203">
        <f t="shared" ref="Y8:Y71" si="5">(X8+W8)*$Y$5</f>
        <v>0</v>
      </c>
      <c r="Z8" s="38"/>
      <c r="AA8" s="38"/>
      <c r="AB8" s="38"/>
      <c r="AC8" s="362">
        <f t="shared" ref="AC8:AC71" si="6">(AB8+AA8+Z8)*$AC$5</f>
        <v>0</v>
      </c>
      <c r="AD8" s="162"/>
      <c r="AE8" s="38"/>
      <c r="AF8" s="38"/>
      <c r="AG8" s="170">
        <f t="shared" ref="AG8:AG72" si="7">(AD8+AE8+AF8)*$AG$5</f>
        <v>0</v>
      </c>
      <c r="AH8" s="173">
        <f t="shared" ref="AH8:AH71" si="8">L8+M8+U8+V8+Y8+AG8</f>
        <v>5.6599999999999998E-2</v>
      </c>
      <c r="AI8" s="428">
        <f t="shared" si="0"/>
        <v>-0.24159999999999998</v>
      </c>
    </row>
    <row r="9" spans="1:35" x14ac:dyDescent="0.25">
      <c r="A9" s="15">
        <v>3</v>
      </c>
      <c r="B9" s="78" t="s">
        <v>142</v>
      </c>
      <c r="C9" s="17" t="s">
        <v>12</v>
      </c>
      <c r="D9" s="432">
        <f>'Пт День 5 Нед 1'!AB9</f>
        <v>-0.54499999999999993</v>
      </c>
      <c r="E9" s="432"/>
      <c r="F9" s="38"/>
      <c r="G9" s="144"/>
      <c r="H9" s="144"/>
      <c r="I9" s="144"/>
      <c r="J9" s="38"/>
      <c r="K9" s="404">
        <v>0.03</v>
      </c>
      <c r="L9" s="490">
        <f t="shared" si="1"/>
        <v>0.03</v>
      </c>
      <c r="M9" s="490">
        <f t="shared" si="2"/>
        <v>0.03</v>
      </c>
      <c r="N9" s="38"/>
      <c r="O9" s="144"/>
      <c r="P9" s="144"/>
      <c r="Q9" s="144"/>
      <c r="R9" s="38"/>
      <c r="S9" s="404">
        <v>0.03</v>
      </c>
      <c r="T9" s="38"/>
      <c r="U9" s="168">
        <f t="shared" si="3"/>
        <v>0.03</v>
      </c>
      <c r="V9" s="168">
        <f t="shared" si="4"/>
        <v>0.03</v>
      </c>
      <c r="W9" s="38"/>
      <c r="X9" s="38"/>
      <c r="Y9" s="203">
        <f t="shared" si="5"/>
        <v>0</v>
      </c>
      <c r="Z9" s="38"/>
      <c r="AA9" s="38"/>
      <c r="AB9" s="169">
        <v>0.03</v>
      </c>
      <c r="AC9" s="362">
        <f t="shared" si="6"/>
        <v>0</v>
      </c>
      <c r="AD9" s="162"/>
      <c r="AE9" s="38"/>
      <c r="AF9" s="170">
        <v>0.03</v>
      </c>
      <c r="AG9" s="170">
        <f t="shared" si="7"/>
        <v>0.03</v>
      </c>
      <c r="AH9" s="173">
        <f t="shared" si="8"/>
        <v>0.15</v>
      </c>
      <c r="AI9" s="428">
        <f t="shared" si="0"/>
        <v>-0.69499999999999995</v>
      </c>
    </row>
    <row r="10" spans="1:35" x14ac:dyDescent="0.25">
      <c r="A10" s="15">
        <v>4</v>
      </c>
      <c r="B10" s="85" t="s">
        <v>166</v>
      </c>
      <c r="C10" s="23" t="s">
        <v>82</v>
      </c>
      <c r="D10" s="432">
        <f>'Пт День 5 Нед 1'!AB10</f>
        <v>-1</v>
      </c>
      <c r="E10" s="433"/>
      <c r="F10" s="38"/>
      <c r="G10" s="144"/>
      <c r="H10" s="144"/>
      <c r="I10" s="144"/>
      <c r="J10" s="38"/>
      <c r="K10" s="38"/>
      <c r="L10" s="490">
        <f t="shared" si="1"/>
        <v>0</v>
      </c>
      <c r="M10" s="490">
        <f t="shared" si="2"/>
        <v>0</v>
      </c>
      <c r="N10" s="38"/>
      <c r="O10" s="144"/>
      <c r="P10" s="144"/>
      <c r="Q10" s="144"/>
      <c r="R10" s="38"/>
      <c r="S10" s="38"/>
      <c r="T10" s="38"/>
      <c r="U10" s="168">
        <f t="shared" si="3"/>
        <v>0</v>
      </c>
      <c r="V10" s="168">
        <f t="shared" si="4"/>
        <v>0</v>
      </c>
      <c r="W10" s="38"/>
      <c r="X10" s="38"/>
      <c r="Y10" s="203">
        <f t="shared" si="5"/>
        <v>0</v>
      </c>
      <c r="Z10" s="38"/>
      <c r="AA10" s="38"/>
      <c r="AB10" s="38"/>
      <c r="AC10" s="362">
        <f t="shared" si="6"/>
        <v>0</v>
      </c>
      <c r="AD10" s="162"/>
      <c r="AE10" s="38"/>
      <c r="AF10" s="38"/>
      <c r="AG10" s="170">
        <f t="shared" si="7"/>
        <v>0</v>
      </c>
      <c r="AH10" s="173">
        <f t="shared" si="8"/>
        <v>0</v>
      </c>
      <c r="AI10" s="428">
        <f t="shared" si="0"/>
        <v>-1</v>
      </c>
    </row>
    <row r="11" spans="1:35" x14ac:dyDescent="0.25">
      <c r="A11" s="6"/>
      <c r="B11" s="64" t="s">
        <v>167</v>
      </c>
      <c r="C11" s="7"/>
      <c r="D11" s="432">
        <f>'Пт День 5 Нед 1'!AB11</f>
        <v>0</v>
      </c>
      <c r="E11" s="7"/>
      <c r="F11" s="38"/>
      <c r="G11" s="144"/>
      <c r="H11" s="144"/>
      <c r="I11" s="144"/>
      <c r="J11" s="38"/>
      <c r="K11" s="38"/>
      <c r="L11" s="490">
        <f t="shared" si="1"/>
        <v>0</v>
      </c>
      <c r="M11" s="490">
        <f t="shared" si="2"/>
        <v>0</v>
      </c>
      <c r="N11" s="38"/>
      <c r="O11" s="144"/>
      <c r="P11" s="144"/>
      <c r="Q11" s="144"/>
      <c r="R11" s="38"/>
      <c r="S11" s="38"/>
      <c r="T11" s="38"/>
      <c r="U11" s="168">
        <f t="shared" si="3"/>
        <v>0</v>
      </c>
      <c r="V11" s="168">
        <f t="shared" si="4"/>
        <v>0</v>
      </c>
      <c r="W11" s="38"/>
      <c r="X11" s="38"/>
      <c r="Y11" s="203">
        <f t="shared" si="5"/>
        <v>0</v>
      </c>
      <c r="Z11" s="38"/>
      <c r="AA11" s="38"/>
      <c r="AB11" s="38"/>
      <c r="AC11" s="362">
        <f t="shared" si="6"/>
        <v>0</v>
      </c>
      <c r="AD11" s="162"/>
      <c r="AE11" s="38"/>
      <c r="AF11" s="38"/>
      <c r="AG11" s="170">
        <f t="shared" si="7"/>
        <v>0</v>
      </c>
      <c r="AH11" s="173">
        <f t="shared" si="8"/>
        <v>0</v>
      </c>
      <c r="AI11" s="428">
        <f t="shared" si="0"/>
        <v>0</v>
      </c>
    </row>
    <row r="12" spans="1:35" x14ac:dyDescent="0.25">
      <c r="A12" s="15">
        <v>5</v>
      </c>
      <c r="B12" s="16" t="s">
        <v>44</v>
      </c>
      <c r="C12" s="17" t="s">
        <v>12</v>
      </c>
      <c r="D12" s="432">
        <f>'Пт День 5 Нед 1'!AB12</f>
        <v>-0.45710000000000001</v>
      </c>
      <c r="E12" s="432"/>
      <c r="F12" s="38"/>
      <c r="G12" s="144"/>
      <c r="H12" s="144"/>
      <c r="I12" s="144"/>
      <c r="J12" s="38"/>
      <c r="K12" s="38"/>
      <c r="L12" s="490">
        <f t="shared" si="1"/>
        <v>0</v>
      </c>
      <c r="M12" s="490">
        <f t="shared" si="2"/>
        <v>0</v>
      </c>
      <c r="N12" s="38"/>
      <c r="O12" s="144"/>
      <c r="P12" s="144"/>
      <c r="Q12" s="144"/>
      <c r="R12" s="38"/>
      <c r="S12" s="38"/>
      <c r="T12" s="38"/>
      <c r="U12" s="168">
        <f t="shared" si="3"/>
        <v>0</v>
      </c>
      <c r="V12" s="168">
        <f t="shared" si="4"/>
        <v>0</v>
      </c>
      <c r="W12" s="38"/>
      <c r="X12" s="38"/>
      <c r="Y12" s="203">
        <f t="shared" si="5"/>
        <v>0</v>
      </c>
      <c r="Z12" s="38">
        <v>7.4999999999999997E-2</v>
      </c>
      <c r="AA12" s="38"/>
      <c r="AB12" s="38"/>
      <c r="AC12" s="362">
        <f t="shared" si="6"/>
        <v>0</v>
      </c>
      <c r="AD12" s="162"/>
      <c r="AE12" s="38"/>
      <c r="AF12" s="38"/>
      <c r="AG12" s="170">
        <f t="shared" si="7"/>
        <v>0</v>
      </c>
      <c r="AH12" s="173">
        <f t="shared" si="8"/>
        <v>0</v>
      </c>
      <c r="AI12" s="428">
        <f t="shared" si="0"/>
        <v>-0.45710000000000001</v>
      </c>
    </row>
    <row r="13" spans="1:35" x14ac:dyDescent="0.25">
      <c r="A13" s="15">
        <v>6</v>
      </c>
      <c r="B13" s="16" t="s">
        <v>49</v>
      </c>
      <c r="C13" s="17" t="s">
        <v>12</v>
      </c>
      <c r="D13" s="432">
        <f>'Пт День 5 Нед 1'!AB13</f>
        <v>0</v>
      </c>
      <c r="E13" s="432"/>
      <c r="F13" s="38"/>
      <c r="G13" s="144"/>
      <c r="H13" s="144"/>
      <c r="I13" s="144"/>
      <c r="J13" s="38"/>
      <c r="K13" s="38"/>
      <c r="L13" s="490">
        <f t="shared" si="1"/>
        <v>0</v>
      </c>
      <c r="M13" s="490">
        <f t="shared" si="2"/>
        <v>0</v>
      </c>
      <c r="N13" s="38"/>
      <c r="O13" s="144"/>
      <c r="P13" s="144"/>
      <c r="Q13" s="144"/>
      <c r="R13" s="38"/>
      <c r="S13" s="38"/>
      <c r="T13" s="38"/>
      <c r="U13" s="168">
        <f t="shared" si="3"/>
        <v>0</v>
      </c>
      <c r="V13" s="168">
        <f t="shared" si="4"/>
        <v>0</v>
      </c>
      <c r="W13" s="38"/>
      <c r="X13" s="38"/>
      <c r="Y13" s="203">
        <f t="shared" si="5"/>
        <v>0</v>
      </c>
      <c r="Z13" s="38"/>
      <c r="AA13" s="38"/>
      <c r="AB13" s="38"/>
      <c r="AC13" s="362">
        <f t="shared" si="6"/>
        <v>0</v>
      </c>
      <c r="AD13" s="162"/>
      <c r="AE13" s="38"/>
      <c r="AF13" s="38"/>
      <c r="AG13" s="170">
        <f t="shared" si="7"/>
        <v>0</v>
      </c>
      <c r="AH13" s="173">
        <f t="shared" si="8"/>
        <v>0</v>
      </c>
      <c r="AI13" s="428">
        <f t="shared" si="0"/>
        <v>0</v>
      </c>
    </row>
    <row r="14" spans="1:35" x14ac:dyDescent="0.25">
      <c r="A14" s="15">
        <v>7</v>
      </c>
      <c r="B14" s="16" t="s">
        <v>50</v>
      </c>
      <c r="C14" s="17" t="s">
        <v>12</v>
      </c>
      <c r="D14" s="432">
        <f>'Пт День 5 Нед 1'!AB14</f>
        <v>-0.04</v>
      </c>
      <c r="E14" s="432"/>
      <c r="F14" s="38"/>
      <c r="G14" s="405">
        <v>5.0000000000000001E-3</v>
      </c>
      <c r="H14" s="144"/>
      <c r="I14" s="144"/>
      <c r="J14" s="38"/>
      <c r="K14" s="38"/>
      <c r="L14" s="490">
        <f t="shared" si="1"/>
        <v>5.0000000000000001E-3</v>
      </c>
      <c r="M14" s="490">
        <f t="shared" si="2"/>
        <v>0</v>
      </c>
      <c r="N14" s="38"/>
      <c r="O14" s="405">
        <v>5.0000000000000001E-3</v>
      </c>
      <c r="P14" s="144"/>
      <c r="Q14" s="144"/>
      <c r="R14" s="38"/>
      <c r="S14" s="38"/>
      <c r="T14" s="38"/>
      <c r="U14" s="168">
        <f t="shared" si="3"/>
        <v>5.0000000000000001E-3</v>
      </c>
      <c r="V14" s="168">
        <f t="shared" si="4"/>
        <v>0</v>
      </c>
      <c r="W14" s="38"/>
      <c r="X14" s="38"/>
      <c r="Y14" s="203">
        <f t="shared" si="5"/>
        <v>0</v>
      </c>
      <c r="Z14" s="38"/>
      <c r="AA14" s="38"/>
      <c r="AB14" s="38"/>
      <c r="AC14" s="362">
        <f t="shared" si="6"/>
        <v>0</v>
      </c>
      <c r="AD14" s="222">
        <v>5.0000000000000001E-3</v>
      </c>
      <c r="AE14" s="38"/>
      <c r="AF14" s="38"/>
      <c r="AG14" s="170">
        <f t="shared" si="7"/>
        <v>5.0000000000000001E-3</v>
      </c>
      <c r="AH14" s="173">
        <f t="shared" si="8"/>
        <v>1.4999999999999999E-2</v>
      </c>
      <c r="AI14" s="428">
        <f t="shared" si="0"/>
        <v>-5.5E-2</v>
      </c>
    </row>
    <row r="15" spans="1:35" x14ac:dyDescent="0.25">
      <c r="A15" s="15">
        <v>8</v>
      </c>
      <c r="B15" s="16" t="s">
        <v>48</v>
      </c>
      <c r="C15" s="17" t="s">
        <v>12</v>
      </c>
      <c r="D15" s="432">
        <f>'Пт День 5 Нед 1'!AB15</f>
        <v>0</v>
      </c>
      <c r="E15" s="432"/>
      <c r="F15" s="38"/>
      <c r="G15" s="144"/>
      <c r="H15" s="144"/>
      <c r="I15" s="144"/>
      <c r="J15" s="38"/>
      <c r="K15" s="38"/>
      <c r="L15" s="490">
        <f t="shared" si="1"/>
        <v>0</v>
      </c>
      <c r="M15" s="490">
        <f t="shared" si="2"/>
        <v>0</v>
      </c>
      <c r="N15" s="38"/>
      <c r="O15" s="144"/>
      <c r="P15" s="144"/>
      <c r="Q15" s="144"/>
      <c r="R15" s="38"/>
      <c r="S15" s="38"/>
      <c r="T15" s="38"/>
      <c r="U15" s="168">
        <f t="shared" si="3"/>
        <v>0</v>
      </c>
      <c r="V15" s="168">
        <f t="shared" si="4"/>
        <v>0</v>
      </c>
      <c r="W15" s="38"/>
      <c r="X15" s="38"/>
      <c r="Y15" s="203">
        <f t="shared" si="5"/>
        <v>0</v>
      </c>
      <c r="Z15" s="38"/>
      <c r="AA15" s="38"/>
      <c r="AB15" s="38"/>
      <c r="AC15" s="362">
        <f t="shared" si="6"/>
        <v>0</v>
      </c>
      <c r="AD15" s="162"/>
      <c r="AE15" s="38"/>
      <c r="AF15" s="38"/>
      <c r="AG15" s="170">
        <f t="shared" si="7"/>
        <v>0</v>
      </c>
      <c r="AH15" s="173">
        <f t="shared" si="8"/>
        <v>0</v>
      </c>
      <c r="AI15" s="428">
        <f t="shared" si="0"/>
        <v>0</v>
      </c>
    </row>
    <row r="16" spans="1:35" x14ac:dyDescent="0.25">
      <c r="A16" s="15">
        <v>9</v>
      </c>
      <c r="B16" s="16" t="s">
        <v>46</v>
      </c>
      <c r="C16" s="17" t="s">
        <v>12</v>
      </c>
      <c r="D16" s="432">
        <f>'Пт День 5 Нед 1'!AB16</f>
        <v>0</v>
      </c>
      <c r="E16" s="432"/>
      <c r="F16" s="38"/>
      <c r="G16" s="144"/>
      <c r="H16" s="144"/>
      <c r="I16" s="144"/>
      <c r="J16" s="38"/>
      <c r="K16" s="38"/>
      <c r="L16" s="490">
        <f t="shared" si="1"/>
        <v>0</v>
      </c>
      <c r="M16" s="490">
        <f t="shared" si="2"/>
        <v>0</v>
      </c>
      <c r="N16" s="38"/>
      <c r="O16" s="144"/>
      <c r="P16" s="144"/>
      <c r="Q16" s="144"/>
      <c r="R16" s="38"/>
      <c r="S16" s="38"/>
      <c r="T16" s="38"/>
      <c r="U16" s="168">
        <f t="shared" si="3"/>
        <v>0</v>
      </c>
      <c r="V16" s="168">
        <f t="shared" si="4"/>
        <v>0</v>
      </c>
      <c r="W16" s="38"/>
      <c r="X16" s="38"/>
      <c r="Y16" s="203">
        <f t="shared" si="5"/>
        <v>0</v>
      </c>
      <c r="Z16" s="38"/>
      <c r="AA16" s="38"/>
      <c r="AB16" s="38"/>
      <c r="AC16" s="362">
        <f t="shared" si="6"/>
        <v>0</v>
      </c>
      <c r="AD16" s="162"/>
      <c r="AE16" s="38"/>
      <c r="AF16" s="38"/>
      <c r="AG16" s="170">
        <f t="shared" si="7"/>
        <v>0</v>
      </c>
      <c r="AH16" s="173">
        <f t="shared" si="8"/>
        <v>0</v>
      </c>
      <c r="AI16" s="428">
        <f t="shared" si="0"/>
        <v>0</v>
      </c>
    </row>
    <row r="17" spans="1:35" x14ac:dyDescent="0.25">
      <c r="A17" s="15">
        <v>10</v>
      </c>
      <c r="B17" s="16" t="s">
        <v>99</v>
      </c>
      <c r="C17" s="17" t="s">
        <v>12</v>
      </c>
      <c r="D17" s="432">
        <f>'Пт День 5 Нед 1'!AB17</f>
        <v>0</v>
      </c>
      <c r="E17" s="432"/>
      <c r="F17" s="38"/>
      <c r="G17" s="144"/>
      <c r="H17" s="144"/>
      <c r="I17" s="144"/>
      <c r="J17" s="38"/>
      <c r="K17" s="38"/>
      <c r="L17" s="490">
        <f t="shared" si="1"/>
        <v>0</v>
      </c>
      <c r="M17" s="490">
        <f t="shared" si="2"/>
        <v>0</v>
      </c>
      <c r="N17" s="38"/>
      <c r="O17" s="144"/>
      <c r="P17" s="144"/>
      <c r="Q17" s="144"/>
      <c r="R17" s="38"/>
      <c r="S17" s="38"/>
      <c r="T17" s="38"/>
      <c r="U17" s="168">
        <f t="shared" si="3"/>
        <v>0</v>
      </c>
      <c r="V17" s="168">
        <f t="shared" si="4"/>
        <v>0</v>
      </c>
      <c r="W17" s="38"/>
      <c r="X17" s="38"/>
      <c r="Y17" s="203">
        <f t="shared" si="5"/>
        <v>0</v>
      </c>
      <c r="Z17" s="38"/>
      <c r="AA17" s="38"/>
      <c r="AB17" s="38"/>
      <c r="AC17" s="362">
        <f t="shared" si="6"/>
        <v>0</v>
      </c>
      <c r="AD17" s="162"/>
      <c r="AE17" s="38"/>
      <c r="AF17" s="38"/>
      <c r="AG17" s="170">
        <f t="shared" si="7"/>
        <v>0</v>
      </c>
      <c r="AH17" s="173">
        <f t="shared" si="8"/>
        <v>0</v>
      </c>
      <c r="AI17" s="428">
        <f t="shared" si="0"/>
        <v>0</v>
      </c>
    </row>
    <row r="18" spans="1:35" x14ac:dyDescent="0.25">
      <c r="A18" s="15">
        <v>11</v>
      </c>
      <c r="B18" s="16" t="s">
        <v>47</v>
      </c>
      <c r="C18" s="17" t="s">
        <v>12</v>
      </c>
      <c r="D18" s="432">
        <f>'Пт День 5 Нед 1'!AB18</f>
        <v>0</v>
      </c>
      <c r="E18" s="432"/>
      <c r="F18" s="38"/>
      <c r="G18" s="144"/>
      <c r="H18" s="144"/>
      <c r="I18" s="144"/>
      <c r="J18" s="38"/>
      <c r="K18" s="38"/>
      <c r="L18" s="490">
        <f t="shared" si="1"/>
        <v>0</v>
      </c>
      <c r="M18" s="490">
        <f t="shared" si="2"/>
        <v>0</v>
      </c>
      <c r="N18" s="38"/>
      <c r="O18" s="144"/>
      <c r="P18" s="144"/>
      <c r="Q18" s="144"/>
      <c r="R18" s="38"/>
      <c r="S18" s="38"/>
      <c r="T18" s="38"/>
      <c r="U18" s="168">
        <f t="shared" si="3"/>
        <v>0</v>
      </c>
      <c r="V18" s="168">
        <f t="shared" si="4"/>
        <v>0</v>
      </c>
      <c r="W18" s="38"/>
      <c r="X18" s="38"/>
      <c r="Y18" s="203">
        <f t="shared" si="5"/>
        <v>0</v>
      </c>
      <c r="Z18" s="38"/>
      <c r="AA18" s="38"/>
      <c r="AB18" s="38"/>
      <c r="AC18" s="362">
        <f t="shared" si="6"/>
        <v>0</v>
      </c>
      <c r="AD18" s="162"/>
      <c r="AE18" s="38"/>
      <c r="AF18" s="38"/>
      <c r="AG18" s="170">
        <f t="shared" si="7"/>
        <v>0</v>
      </c>
      <c r="AH18" s="173">
        <f t="shared" si="8"/>
        <v>0</v>
      </c>
      <c r="AI18" s="428">
        <f t="shared" si="0"/>
        <v>0</v>
      </c>
    </row>
    <row r="19" spans="1:35" x14ac:dyDescent="0.25">
      <c r="A19" s="15">
        <v>12</v>
      </c>
      <c r="B19" s="54" t="s">
        <v>155</v>
      </c>
      <c r="C19" s="17" t="s">
        <v>12</v>
      </c>
      <c r="D19" s="432">
        <f>'Пт День 5 Нед 1'!AB19</f>
        <v>0</v>
      </c>
      <c r="E19" s="432"/>
      <c r="F19" s="38"/>
      <c r="G19" s="144"/>
      <c r="H19" s="144"/>
      <c r="I19" s="144"/>
      <c r="J19" s="38"/>
      <c r="K19" s="38"/>
      <c r="L19" s="490">
        <f t="shared" si="1"/>
        <v>0</v>
      </c>
      <c r="M19" s="490">
        <f t="shared" si="2"/>
        <v>0</v>
      </c>
      <c r="N19" s="38"/>
      <c r="O19" s="144"/>
      <c r="P19" s="144"/>
      <c r="Q19" s="144"/>
      <c r="R19" s="38"/>
      <c r="S19" s="38"/>
      <c r="T19" s="38"/>
      <c r="U19" s="168">
        <f t="shared" si="3"/>
        <v>0</v>
      </c>
      <c r="V19" s="168">
        <f t="shared" si="4"/>
        <v>0</v>
      </c>
      <c r="W19" s="38"/>
      <c r="X19" s="38"/>
      <c r="Y19" s="203">
        <f t="shared" si="5"/>
        <v>0</v>
      </c>
      <c r="Z19" s="38"/>
      <c r="AA19" s="38"/>
      <c r="AB19" s="38"/>
      <c r="AC19" s="362">
        <f t="shared" si="6"/>
        <v>0</v>
      </c>
      <c r="AD19" s="162"/>
      <c r="AE19" s="38"/>
      <c r="AF19" s="38"/>
      <c r="AG19" s="170">
        <f t="shared" si="7"/>
        <v>0</v>
      </c>
      <c r="AH19" s="173">
        <f t="shared" si="8"/>
        <v>0</v>
      </c>
      <c r="AI19" s="428">
        <f t="shared" si="0"/>
        <v>0</v>
      </c>
    </row>
    <row r="20" spans="1:35" x14ac:dyDescent="0.25">
      <c r="A20" s="6"/>
      <c r="B20" s="64" t="s">
        <v>40</v>
      </c>
      <c r="C20" s="52"/>
      <c r="D20" s="432">
        <f>'Пт День 5 Нед 1'!AB20</f>
        <v>0</v>
      </c>
      <c r="E20" s="52"/>
      <c r="F20" s="145"/>
      <c r="G20" s="146"/>
      <c r="H20" s="146"/>
      <c r="I20" s="146"/>
      <c r="J20" s="147"/>
      <c r="K20" s="147"/>
      <c r="L20" s="490">
        <f t="shared" si="1"/>
        <v>0</v>
      </c>
      <c r="M20" s="490">
        <f t="shared" si="2"/>
        <v>0</v>
      </c>
      <c r="N20" s="145"/>
      <c r="O20" s="146"/>
      <c r="P20" s="146"/>
      <c r="Q20" s="146"/>
      <c r="R20" s="147"/>
      <c r="S20" s="147"/>
      <c r="T20" s="147"/>
      <c r="U20" s="168">
        <f t="shared" si="3"/>
        <v>0</v>
      </c>
      <c r="V20" s="168">
        <f t="shared" si="4"/>
        <v>0</v>
      </c>
      <c r="W20" s="147"/>
      <c r="X20" s="147"/>
      <c r="Y20" s="203">
        <f t="shared" si="5"/>
        <v>0</v>
      </c>
      <c r="Z20" s="147"/>
      <c r="AA20" s="147"/>
      <c r="AB20" s="147"/>
      <c r="AC20" s="362">
        <f t="shared" si="6"/>
        <v>0</v>
      </c>
      <c r="AD20" s="185"/>
      <c r="AE20" s="147"/>
      <c r="AF20" s="147"/>
      <c r="AG20" s="170">
        <f>(AD20+AE20+AF20)*$AG$5</f>
        <v>0</v>
      </c>
      <c r="AH20" s="173">
        <f t="shared" si="8"/>
        <v>0</v>
      </c>
      <c r="AI20" s="428">
        <f t="shared" si="0"/>
        <v>0</v>
      </c>
    </row>
    <row r="21" spans="1:35" x14ac:dyDescent="0.25">
      <c r="A21" s="15">
        <v>13</v>
      </c>
      <c r="B21" s="16" t="s">
        <v>41</v>
      </c>
      <c r="C21" s="17" t="s">
        <v>12</v>
      </c>
      <c r="D21" s="432">
        <f>'Пт День 5 Нед 1'!AB21</f>
        <v>-5.7499999999999996E-2</v>
      </c>
      <c r="E21" s="432"/>
      <c r="F21" s="404">
        <v>1.5E-3</v>
      </c>
      <c r="G21" s="405">
        <f>0.0008+0.002</f>
        <v>2.8E-3</v>
      </c>
      <c r="H21" s="405">
        <v>2E-3</v>
      </c>
      <c r="I21" s="144"/>
      <c r="J21" s="38"/>
      <c r="K21" s="38"/>
      <c r="L21" s="490">
        <f t="shared" si="1"/>
        <v>4.3E-3</v>
      </c>
      <c r="M21" s="490">
        <f t="shared" si="2"/>
        <v>3.5000000000000001E-3</v>
      </c>
      <c r="N21" s="404">
        <v>3.0000000000000001E-3</v>
      </c>
      <c r="O21" s="405">
        <f>0.0008+0.002</f>
        <v>2.8E-3</v>
      </c>
      <c r="P21" s="405">
        <v>2E-3</v>
      </c>
      <c r="Q21" s="144"/>
      <c r="R21" s="38"/>
      <c r="S21" s="38"/>
      <c r="T21" s="38"/>
      <c r="U21" s="168">
        <f t="shared" si="3"/>
        <v>5.7999999999999996E-3</v>
      </c>
      <c r="V21" s="168">
        <f t="shared" si="4"/>
        <v>5.0000000000000001E-3</v>
      </c>
      <c r="W21" s="38"/>
      <c r="X21" s="38"/>
      <c r="Y21" s="203">
        <f t="shared" si="5"/>
        <v>0</v>
      </c>
      <c r="Z21" s="38"/>
      <c r="AA21" s="38"/>
      <c r="AB21" s="38"/>
      <c r="AC21" s="362">
        <f t="shared" si="6"/>
        <v>0</v>
      </c>
      <c r="AD21" s="222">
        <v>5.0000000000000001E-3</v>
      </c>
      <c r="AE21" s="38"/>
      <c r="AF21" s="38"/>
      <c r="AG21" s="170">
        <f>(AD21+AE21+AF21)*$AG$5</f>
        <v>5.0000000000000001E-3</v>
      </c>
      <c r="AH21" s="173">
        <f t="shared" si="8"/>
        <v>2.3599999999999999E-2</v>
      </c>
      <c r="AI21" s="428">
        <f t="shared" si="0"/>
        <v>-8.1099999999999992E-2</v>
      </c>
    </row>
    <row r="22" spans="1:35" x14ac:dyDescent="0.25">
      <c r="A22" s="15">
        <v>14</v>
      </c>
      <c r="B22" s="16" t="s">
        <v>42</v>
      </c>
      <c r="C22" s="17" t="s">
        <v>12</v>
      </c>
      <c r="D22" s="432">
        <f>'Пт День 5 Нед 1'!AB22</f>
        <v>-4.2999999999999997E-2</v>
      </c>
      <c r="E22" s="432"/>
      <c r="F22" s="38"/>
      <c r="G22" s="144"/>
      <c r="H22" s="144"/>
      <c r="I22" s="405">
        <v>3.0000000000000001E-3</v>
      </c>
      <c r="J22" s="38"/>
      <c r="K22" s="38"/>
      <c r="L22" s="490">
        <f t="shared" si="1"/>
        <v>3.0000000000000001E-3</v>
      </c>
      <c r="M22" s="490">
        <f t="shared" si="2"/>
        <v>3.0000000000000001E-3</v>
      </c>
      <c r="N22" s="38"/>
      <c r="O22" s="144"/>
      <c r="P22" s="144"/>
      <c r="Q22" s="405">
        <v>3.0000000000000001E-3</v>
      </c>
      <c r="R22" s="38"/>
      <c r="S22" s="38"/>
      <c r="T22" s="38"/>
      <c r="U22" s="168">
        <f t="shared" si="3"/>
        <v>3.0000000000000001E-3</v>
      </c>
      <c r="V22" s="168">
        <f t="shared" si="4"/>
        <v>3.0000000000000001E-3</v>
      </c>
      <c r="W22" s="38"/>
      <c r="X22" s="38"/>
      <c r="Y22" s="203">
        <f t="shared" si="5"/>
        <v>0</v>
      </c>
      <c r="Z22" s="169">
        <v>3.0000000000000001E-3</v>
      </c>
      <c r="AA22" s="38"/>
      <c r="AB22" s="38"/>
      <c r="AC22" s="362">
        <f t="shared" si="6"/>
        <v>0</v>
      </c>
      <c r="AD22" s="162"/>
      <c r="AE22" s="38"/>
      <c r="AF22" s="38"/>
      <c r="AG22" s="170">
        <f>(AD22+AE22+AF22)*$AG$5</f>
        <v>0</v>
      </c>
      <c r="AH22" s="173">
        <f t="shared" si="8"/>
        <v>1.2E-2</v>
      </c>
      <c r="AI22" s="428">
        <f t="shared" si="0"/>
        <v>-5.4999999999999993E-2</v>
      </c>
    </row>
    <row r="23" spans="1:35" x14ac:dyDescent="0.25">
      <c r="A23" s="15">
        <v>15</v>
      </c>
      <c r="B23" s="16" t="s">
        <v>43</v>
      </c>
      <c r="C23" s="17" t="s">
        <v>12</v>
      </c>
      <c r="D23" s="432">
        <f>'Пт День 5 Нед 1'!AB23</f>
        <v>0</v>
      </c>
      <c r="E23" s="432"/>
      <c r="F23" s="38"/>
      <c r="G23" s="144"/>
      <c r="H23" s="144"/>
      <c r="I23" s="144"/>
      <c r="J23" s="38"/>
      <c r="K23" s="38"/>
      <c r="L23" s="490">
        <f t="shared" si="1"/>
        <v>0</v>
      </c>
      <c r="M23" s="490">
        <f t="shared" si="2"/>
        <v>0</v>
      </c>
      <c r="N23" s="38"/>
      <c r="O23" s="144"/>
      <c r="P23" s="144"/>
      <c r="Q23" s="144"/>
      <c r="R23" s="38"/>
      <c r="S23" s="38"/>
      <c r="T23" s="38"/>
      <c r="U23" s="168">
        <f t="shared" si="3"/>
        <v>0</v>
      </c>
      <c r="V23" s="168">
        <f t="shared" si="4"/>
        <v>0</v>
      </c>
      <c r="W23" s="38"/>
      <c r="X23" s="38"/>
      <c r="Y23" s="203">
        <f t="shared" si="5"/>
        <v>0</v>
      </c>
      <c r="Z23" s="38"/>
      <c r="AA23" s="38"/>
      <c r="AB23" s="38"/>
      <c r="AC23" s="362">
        <f t="shared" si="6"/>
        <v>0</v>
      </c>
      <c r="AD23" s="162"/>
      <c r="AE23" s="38"/>
      <c r="AF23" s="38"/>
      <c r="AG23" s="170">
        <f>(AD23+AE23+AF23)*$AG$5</f>
        <v>0</v>
      </c>
      <c r="AH23" s="173">
        <f t="shared" si="8"/>
        <v>0</v>
      </c>
      <c r="AI23" s="428">
        <f t="shared" si="0"/>
        <v>0</v>
      </c>
    </row>
    <row r="24" spans="1:35" x14ac:dyDescent="0.25">
      <c r="A24" s="6"/>
      <c r="B24" s="64" t="s">
        <v>15</v>
      </c>
      <c r="C24" s="52"/>
      <c r="D24" s="432">
        <f>'Пт День 5 Нед 1'!AB24</f>
        <v>0</v>
      </c>
      <c r="E24" s="52"/>
      <c r="F24" s="145"/>
      <c r="G24" s="146"/>
      <c r="H24" s="146"/>
      <c r="I24" s="146"/>
      <c r="J24" s="147"/>
      <c r="K24" s="147"/>
      <c r="L24" s="490">
        <f t="shared" si="1"/>
        <v>0</v>
      </c>
      <c r="M24" s="490">
        <f t="shared" si="2"/>
        <v>0</v>
      </c>
      <c r="N24" s="145"/>
      <c r="O24" s="146"/>
      <c r="P24" s="146"/>
      <c r="Q24" s="146"/>
      <c r="R24" s="147"/>
      <c r="S24" s="147"/>
      <c r="T24" s="147"/>
      <c r="U24" s="168">
        <f t="shared" si="3"/>
        <v>0</v>
      </c>
      <c r="V24" s="168">
        <f t="shared" si="4"/>
        <v>0</v>
      </c>
      <c r="W24" s="147"/>
      <c r="X24" s="147"/>
      <c r="Y24" s="203">
        <f t="shared" si="5"/>
        <v>0</v>
      </c>
      <c r="Z24" s="147"/>
      <c r="AA24" s="147"/>
      <c r="AB24" s="147"/>
      <c r="AC24" s="362">
        <f t="shared" si="6"/>
        <v>0</v>
      </c>
      <c r="AD24" s="185"/>
      <c r="AE24" s="147"/>
      <c r="AF24" s="147"/>
      <c r="AG24" s="170">
        <f t="shared" si="7"/>
        <v>0</v>
      </c>
      <c r="AH24" s="173">
        <f t="shared" si="8"/>
        <v>0</v>
      </c>
      <c r="AI24" s="428">
        <f t="shared" si="0"/>
        <v>0</v>
      </c>
    </row>
    <row r="25" spans="1:35" x14ac:dyDescent="0.25">
      <c r="A25" s="15">
        <v>16</v>
      </c>
      <c r="B25" s="19" t="s">
        <v>16</v>
      </c>
      <c r="C25" s="20" t="s">
        <v>12</v>
      </c>
      <c r="D25" s="432">
        <f>'Пт День 5 Нед 1'!AB25</f>
        <v>0</v>
      </c>
      <c r="E25" s="432"/>
      <c r="F25" s="38"/>
      <c r="G25" s="144"/>
      <c r="H25" s="144"/>
      <c r="I25" s="144"/>
      <c r="J25" s="38"/>
      <c r="K25" s="38"/>
      <c r="L25" s="490">
        <f t="shared" si="1"/>
        <v>0</v>
      </c>
      <c r="M25" s="490">
        <f t="shared" si="2"/>
        <v>0</v>
      </c>
      <c r="N25" s="38"/>
      <c r="O25" s="144"/>
      <c r="P25" s="144"/>
      <c r="Q25" s="144"/>
      <c r="R25" s="38"/>
      <c r="S25" s="38"/>
      <c r="T25" s="38"/>
      <c r="U25" s="168">
        <f t="shared" si="3"/>
        <v>0</v>
      </c>
      <c r="V25" s="168">
        <f t="shared" si="4"/>
        <v>0</v>
      </c>
      <c r="W25" s="38"/>
      <c r="X25" s="38"/>
      <c r="Y25" s="203">
        <f t="shared" si="5"/>
        <v>0</v>
      </c>
      <c r="Z25" s="38"/>
      <c r="AA25" s="38"/>
      <c r="AB25" s="38"/>
      <c r="AC25" s="362">
        <f t="shared" si="6"/>
        <v>0</v>
      </c>
      <c r="AD25" s="194"/>
      <c r="AE25" s="38"/>
      <c r="AF25" s="38"/>
      <c r="AG25" s="170">
        <f t="shared" si="7"/>
        <v>0</v>
      </c>
      <c r="AH25" s="173">
        <f t="shared" si="8"/>
        <v>0</v>
      </c>
      <c r="AI25" s="428">
        <f t="shared" si="0"/>
        <v>0</v>
      </c>
    </row>
    <row r="26" spans="1:35" x14ac:dyDescent="0.25">
      <c r="A26" s="15">
        <v>17</v>
      </c>
      <c r="B26" s="20" t="s">
        <v>208</v>
      </c>
      <c r="C26" s="20" t="s">
        <v>12</v>
      </c>
      <c r="D26" s="432">
        <f>'Пт День 5 Нед 1'!AB26</f>
        <v>-8.7969999999999993E-2</v>
      </c>
      <c r="E26" s="432"/>
      <c r="F26" s="38"/>
      <c r="G26" s="144"/>
      <c r="H26" s="144"/>
      <c r="I26" s="144"/>
      <c r="J26" s="38"/>
      <c r="K26" s="38"/>
      <c r="L26" s="490">
        <f t="shared" si="1"/>
        <v>0</v>
      </c>
      <c r="M26" s="490">
        <f t="shared" si="2"/>
        <v>0</v>
      </c>
      <c r="N26" s="38"/>
      <c r="O26" s="144"/>
      <c r="P26" s="144"/>
      <c r="Q26" s="144"/>
      <c r="R26" s="38"/>
      <c r="S26" s="38"/>
      <c r="T26" s="38"/>
      <c r="U26" s="168">
        <f t="shared" si="3"/>
        <v>0</v>
      </c>
      <c r="V26" s="168">
        <f t="shared" si="4"/>
        <v>0</v>
      </c>
      <c r="W26" s="38"/>
      <c r="X26" s="38"/>
      <c r="Y26" s="203">
        <f t="shared" si="5"/>
        <v>0</v>
      </c>
      <c r="Z26" s="38"/>
      <c r="AA26" s="38"/>
      <c r="AB26" s="38"/>
      <c r="AC26" s="362">
        <f t="shared" si="6"/>
        <v>0</v>
      </c>
      <c r="AD26" s="222">
        <v>1.197E-2</v>
      </c>
      <c r="AE26" s="38"/>
      <c r="AF26" s="38"/>
      <c r="AG26" s="170">
        <f t="shared" si="7"/>
        <v>1.197E-2</v>
      </c>
      <c r="AH26" s="173">
        <f t="shared" si="8"/>
        <v>1.197E-2</v>
      </c>
      <c r="AI26" s="428">
        <f t="shared" si="0"/>
        <v>-9.9939999999999987E-2</v>
      </c>
    </row>
    <row r="27" spans="1:35" x14ac:dyDescent="0.25">
      <c r="A27" s="15">
        <v>18</v>
      </c>
      <c r="B27" s="16" t="s">
        <v>17</v>
      </c>
      <c r="C27" s="17" t="s">
        <v>12</v>
      </c>
      <c r="D27" s="432">
        <f>'Пт День 5 Нед 1'!AB27</f>
        <v>0</v>
      </c>
      <c r="E27" s="432"/>
      <c r="F27" s="38"/>
      <c r="G27" s="144"/>
      <c r="H27" s="144"/>
      <c r="I27" s="144"/>
      <c r="J27" s="38"/>
      <c r="K27" s="38"/>
      <c r="L27" s="490">
        <f t="shared" si="1"/>
        <v>0</v>
      </c>
      <c r="M27" s="490">
        <f t="shared" si="2"/>
        <v>0</v>
      </c>
      <c r="N27" s="38"/>
      <c r="O27" s="144"/>
      <c r="P27" s="144"/>
      <c r="Q27" s="144"/>
      <c r="R27" s="38"/>
      <c r="S27" s="38"/>
      <c r="T27" s="38"/>
      <c r="U27" s="168">
        <f t="shared" si="3"/>
        <v>0</v>
      </c>
      <c r="V27" s="168">
        <f t="shared" si="4"/>
        <v>0</v>
      </c>
      <c r="W27" s="38"/>
      <c r="X27" s="38"/>
      <c r="Y27" s="203">
        <f t="shared" si="5"/>
        <v>0</v>
      </c>
      <c r="Z27" s="38"/>
      <c r="AA27" s="38"/>
      <c r="AB27" s="38"/>
      <c r="AC27" s="362">
        <f t="shared" si="6"/>
        <v>0</v>
      </c>
      <c r="AD27" s="162"/>
      <c r="AE27" s="38"/>
      <c r="AF27" s="38"/>
      <c r="AG27" s="170">
        <f t="shared" si="7"/>
        <v>0</v>
      </c>
      <c r="AH27" s="173">
        <f t="shared" si="8"/>
        <v>0</v>
      </c>
      <c r="AI27" s="428">
        <f t="shared" si="0"/>
        <v>0</v>
      </c>
    </row>
    <row r="28" spans="1:35" x14ac:dyDescent="0.25">
      <c r="A28" s="15">
        <v>19</v>
      </c>
      <c r="B28" s="16" t="s">
        <v>91</v>
      </c>
      <c r="C28" s="17" t="s">
        <v>12</v>
      </c>
      <c r="D28" s="432">
        <f>'Пт День 5 Нед 1'!AB28</f>
        <v>-0.20399999999999999</v>
      </c>
      <c r="E28" s="432"/>
      <c r="F28" s="38"/>
      <c r="G28" s="144"/>
      <c r="H28" s="144"/>
      <c r="I28" s="144"/>
      <c r="J28" s="38"/>
      <c r="K28" s="38"/>
      <c r="L28" s="490">
        <f t="shared" si="1"/>
        <v>0</v>
      </c>
      <c r="M28" s="490">
        <f t="shared" si="2"/>
        <v>0</v>
      </c>
      <c r="N28" s="38"/>
      <c r="O28" s="144"/>
      <c r="P28" s="144"/>
      <c r="Q28" s="144"/>
      <c r="R28" s="38"/>
      <c r="S28" s="38"/>
      <c r="T28" s="38"/>
      <c r="U28" s="168">
        <f t="shared" si="3"/>
        <v>0</v>
      </c>
      <c r="V28" s="168">
        <f t="shared" si="4"/>
        <v>0</v>
      </c>
      <c r="W28" s="38"/>
      <c r="X28" s="38"/>
      <c r="Y28" s="203">
        <f t="shared" si="5"/>
        <v>0</v>
      </c>
      <c r="Z28" s="38"/>
      <c r="AA28" s="38"/>
      <c r="AB28" s="38"/>
      <c r="AC28" s="362">
        <f t="shared" si="6"/>
        <v>0</v>
      </c>
      <c r="AD28" s="162"/>
      <c r="AE28" s="38"/>
      <c r="AF28" s="38"/>
      <c r="AG28" s="170">
        <f t="shared" si="7"/>
        <v>0</v>
      </c>
      <c r="AH28" s="173">
        <f t="shared" si="8"/>
        <v>0</v>
      </c>
      <c r="AI28" s="428">
        <f t="shared" si="0"/>
        <v>-0.20399999999999999</v>
      </c>
    </row>
    <row r="29" spans="1:35" x14ac:dyDescent="0.25">
      <c r="A29" s="15">
        <v>20</v>
      </c>
      <c r="B29" s="16" t="s">
        <v>92</v>
      </c>
      <c r="C29" s="17" t="s">
        <v>12</v>
      </c>
      <c r="D29" s="432">
        <f>'Пт День 5 Нед 1'!AB29</f>
        <v>0</v>
      </c>
      <c r="E29" s="432"/>
      <c r="F29" s="38"/>
      <c r="G29" s="144"/>
      <c r="H29" s="144"/>
      <c r="I29" s="144"/>
      <c r="J29" s="38"/>
      <c r="K29" s="38"/>
      <c r="L29" s="490">
        <f t="shared" si="1"/>
        <v>0</v>
      </c>
      <c r="M29" s="490">
        <f t="shared" si="2"/>
        <v>0</v>
      </c>
      <c r="N29" s="38"/>
      <c r="O29" s="144"/>
      <c r="P29" s="144"/>
      <c r="Q29" s="144"/>
      <c r="R29" s="38"/>
      <c r="S29" s="38"/>
      <c r="T29" s="38"/>
      <c r="U29" s="168">
        <f t="shared" si="3"/>
        <v>0</v>
      </c>
      <c r="V29" s="168">
        <f t="shared" si="4"/>
        <v>0</v>
      </c>
      <c r="W29" s="38"/>
      <c r="X29" s="38"/>
      <c r="Y29" s="203">
        <f t="shared" si="5"/>
        <v>0</v>
      </c>
      <c r="Z29" s="38"/>
      <c r="AA29" s="38"/>
      <c r="AB29" s="38"/>
      <c r="AC29" s="362">
        <f t="shared" si="6"/>
        <v>0</v>
      </c>
      <c r="AD29" s="162"/>
      <c r="AE29" s="38"/>
      <c r="AF29" s="38"/>
      <c r="AG29" s="170">
        <f t="shared" si="7"/>
        <v>0</v>
      </c>
      <c r="AH29" s="173">
        <f t="shared" si="8"/>
        <v>0</v>
      </c>
      <c r="AI29" s="428">
        <f t="shared" si="0"/>
        <v>0</v>
      </c>
    </row>
    <row r="30" spans="1:35" x14ac:dyDescent="0.25">
      <c r="A30" s="15">
        <v>21</v>
      </c>
      <c r="B30" s="16" t="s">
        <v>207</v>
      </c>
      <c r="C30" s="17" t="s">
        <v>12</v>
      </c>
      <c r="D30" s="432">
        <f>'Пт День 5 Нед 1'!AB30</f>
        <v>0</v>
      </c>
      <c r="E30" s="432"/>
      <c r="F30" s="38"/>
      <c r="G30" s="144"/>
      <c r="H30" s="144"/>
      <c r="I30" s="144"/>
      <c r="J30" s="38"/>
      <c r="K30" s="38"/>
      <c r="L30" s="490">
        <f t="shared" si="1"/>
        <v>0</v>
      </c>
      <c r="M30" s="490">
        <f t="shared" si="2"/>
        <v>0</v>
      </c>
      <c r="N30" s="38"/>
      <c r="O30" s="144"/>
      <c r="P30" s="144"/>
      <c r="Q30" s="144"/>
      <c r="R30" s="38"/>
      <c r="S30" s="38"/>
      <c r="T30" s="38"/>
      <c r="U30" s="168">
        <f t="shared" si="3"/>
        <v>0</v>
      </c>
      <c r="V30" s="168">
        <f t="shared" si="4"/>
        <v>0</v>
      </c>
      <c r="W30" s="38"/>
      <c r="X30" s="38"/>
      <c r="Y30" s="203">
        <f t="shared" si="5"/>
        <v>0</v>
      </c>
      <c r="Z30" s="38"/>
      <c r="AA30" s="38"/>
      <c r="AB30" s="38"/>
      <c r="AC30" s="362">
        <f t="shared" si="6"/>
        <v>0</v>
      </c>
      <c r="AD30" s="162"/>
      <c r="AE30" s="38"/>
      <c r="AF30" s="38"/>
      <c r="AG30" s="170">
        <f t="shared" si="7"/>
        <v>0</v>
      </c>
      <c r="AH30" s="173">
        <f t="shared" si="8"/>
        <v>0</v>
      </c>
      <c r="AI30" s="428">
        <f t="shared" si="0"/>
        <v>0</v>
      </c>
    </row>
    <row r="31" spans="1:35" x14ac:dyDescent="0.25">
      <c r="A31" s="15">
        <v>22</v>
      </c>
      <c r="B31" s="19" t="s">
        <v>18</v>
      </c>
      <c r="C31" s="20" t="s">
        <v>12</v>
      </c>
      <c r="D31" s="432">
        <f>'Пт День 5 Нед 1'!AB31</f>
        <v>-0.22121999999999997</v>
      </c>
      <c r="E31" s="432"/>
      <c r="F31" s="38"/>
      <c r="G31" s="144"/>
      <c r="H31" s="144"/>
      <c r="I31" s="144"/>
      <c r="J31" s="38"/>
      <c r="K31" s="38"/>
      <c r="L31" s="490">
        <f t="shared" si="1"/>
        <v>0</v>
      </c>
      <c r="M31" s="490">
        <f t="shared" si="2"/>
        <v>0</v>
      </c>
      <c r="N31" s="38"/>
      <c r="O31" s="144"/>
      <c r="P31" s="144"/>
      <c r="Q31" s="144"/>
      <c r="R31" s="38"/>
      <c r="S31" s="38"/>
      <c r="T31" s="38"/>
      <c r="U31" s="168">
        <f t="shared" si="3"/>
        <v>0</v>
      </c>
      <c r="V31" s="168">
        <f t="shared" si="4"/>
        <v>0</v>
      </c>
      <c r="W31" s="38"/>
      <c r="X31" s="38"/>
      <c r="Y31" s="203">
        <f t="shared" si="5"/>
        <v>0</v>
      </c>
      <c r="Z31" s="38"/>
      <c r="AA31" s="38"/>
      <c r="AB31" s="38"/>
      <c r="AC31" s="362">
        <f t="shared" si="6"/>
        <v>0</v>
      </c>
      <c r="AD31" s="162"/>
      <c r="AE31" s="38"/>
      <c r="AF31" s="38"/>
      <c r="AG31" s="170">
        <f t="shared" si="7"/>
        <v>0</v>
      </c>
      <c r="AH31" s="173">
        <f t="shared" si="8"/>
        <v>0</v>
      </c>
      <c r="AI31" s="428">
        <f t="shared" si="0"/>
        <v>-0.22121999999999997</v>
      </c>
    </row>
    <row r="32" spans="1:35" x14ac:dyDescent="0.25">
      <c r="A32" s="15">
        <v>23</v>
      </c>
      <c r="B32" s="16" t="s">
        <v>169</v>
      </c>
      <c r="C32" s="17" t="s">
        <v>12</v>
      </c>
      <c r="D32" s="432">
        <f>'Пт День 5 Нед 1'!AB32</f>
        <v>0</v>
      </c>
      <c r="E32" s="432"/>
      <c r="F32" s="38"/>
      <c r="G32" s="144"/>
      <c r="H32" s="144"/>
      <c r="I32" s="144"/>
      <c r="J32" s="38"/>
      <c r="K32" s="38"/>
      <c r="L32" s="490">
        <f t="shared" si="1"/>
        <v>0</v>
      </c>
      <c r="M32" s="490">
        <f t="shared" si="2"/>
        <v>0</v>
      </c>
      <c r="N32" s="38"/>
      <c r="O32" s="144"/>
      <c r="P32" s="144"/>
      <c r="Q32" s="144"/>
      <c r="R32" s="38"/>
      <c r="S32" s="38"/>
      <c r="T32" s="38"/>
      <c r="U32" s="168">
        <f t="shared" si="3"/>
        <v>0</v>
      </c>
      <c r="V32" s="168">
        <f t="shared" si="4"/>
        <v>0</v>
      </c>
      <c r="W32" s="38"/>
      <c r="X32" s="38"/>
      <c r="Y32" s="203">
        <f t="shared" si="5"/>
        <v>0</v>
      </c>
      <c r="Z32" s="38"/>
      <c r="AA32" s="38"/>
      <c r="AB32" s="38"/>
      <c r="AC32" s="362">
        <f t="shared" si="6"/>
        <v>0</v>
      </c>
      <c r="AD32" s="162"/>
      <c r="AE32" s="38"/>
      <c r="AF32" s="38"/>
      <c r="AG32" s="170">
        <f t="shared" si="7"/>
        <v>0</v>
      </c>
      <c r="AH32" s="173">
        <f t="shared" si="8"/>
        <v>0</v>
      </c>
      <c r="AI32" s="428">
        <f t="shared" si="0"/>
        <v>0</v>
      </c>
    </row>
    <row r="33" spans="1:35" x14ac:dyDescent="0.25">
      <c r="A33" s="15">
        <v>24</v>
      </c>
      <c r="B33" s="23" t="s">
        <v>106</v>
      </c>
      <c r="C33" s="17" t="s">
        <v>12</v>
      </c>
      <c r="D33" s="432">
        <f>'Пт День 5 Нед 1'!AB33</f>
        <v>0</v>
      </c>
      <c r="E33" s="432"/>
      <c r="F33" s="38"/>
      <c r="G33" s="144"/>
      <c r="H33" s="144"/>
      <c r="I33" s="144"/>
      <c r="J33" s="38"/>
      <c r="K33" s="38"/>
      <c r="L33" s="490">
        <f t="shared" si="1"/>
        <v>0</v>
      </c>
      <c r="M33" s="490">
        <f t="shared" si="2"/>
        <v>0</v>
      </c>
      <c r="N33" s="38"/>
      <c r="O33" s="144"/>
      <c r="P33" s="144"/>
      <c r="Q33" s="144"/>
      <c r="R33" s="38"/>
      <c r="S33" s="38"/>
      <c r="T33" s="38"/>
      <c r="U33" s="168">
        <f t="shared" si="3"/>
        <v>0</v>
      </c>
      <c r="V33" s="168">
        <f t="shared" si="4"/>
        <v>0</v>
      </c>
      <c r="W33" s="38"/>
      <c r="X33" s="38"/>
      <c r="Y33" s="203">
        <f t="shared" si="5"/>
        <v>0</v>
      </c>
      <c r="Z33" s="38"/>
      <c r="AA33" s="38"/>
      <c r="AB33" s="38"/>
      <c r="AC33" s="362">
        <f t="shared" si="6"/>
        <v>0</v>
      </c>
      <c r="AD33" s="162"/>
      <c r="AE33" s="38"/>
      <c r="AF33" s="38"/>
      <c r="AG33" s="170">
        <f t="shared" si="7"/>
        <v>0</v>
      </c>
      <c r="AH33" s="173">
        <f t="shared" si="8"/>
        <v>0</v>
      </c>
      <c r="AI33" s="428">
        <f t="shared" si="0"/>
        <v>0</v>
      </c>
    </row>
    <row r="34" spans="1:35" x14ac:dyDescent="0.25">
      <c r="A34" s="15">
        <v>25</v>
      </c>
      <c r="B34" s="22" t="s">
        <v>168</v>
      </c>
      <c r="C34" s="17" t="s">
        <v>12</v>
      </c>
      <c r="D34" s="432">
        <f>'Пт День 5 Нед 1'!AB34</f>
        <v>-0.14699999999999999</v>
      </c>
      <c r="E34" s="432"/>
      <c r="F34" s="38"/>
      <c r="G34" s="144"/>
      <c r="H34" s="144"/>
      <c r="I34" s="144"/>
      <c r="J34" s="38"/>
      <c r="K34" s="38"/>
      <c r="L34" s="490">
        <f t="shared" si="1"/>
        <v>0</v>
      </c>
      <c r="M34" s="490">
        <f t="shared" si="2"/>
        <v>0</v>
      </c>
      <c r="N34" s="38"/>
      <c r="O34" s="144"/>
      <c r="P34" s="144"/>
      <c r="Q34" s="144"/>
      <c r="R34" s="38"/>
      <c r="S34" s="38"/>
      <c r="T34" s="38"/>
      <c r="U34" s="168">
        <f t="shared" si="3"/>
        <v>0</v>
      </c>
      <c r="V34" s="168">
        <f t="shared" si="4"/>
        <v>0</v>
      </c>
      <c r="W34" s="38"/>
      <c r="X34" s="38"/>
      <c r="Y34" s="203">
        <f t="shared" si="5"/>
        <v>0</v>
      </c>
      <c r="Z34" s="38"/>
      <c r="AA34" s="38"/>
      <c r="AB34" s="38"/>
      <c r="AC34" s="362">
        <f t="shared" si="6"/>
        <v>0</v>
      </c>
      <c r="AD34" s="162"/>
      <c r="AE34" s="38"/>
      <c r="AF34" s="38"/>
      <c r="AG34" s="170">
        <f t="shared" si="7"/>
        <v>0</v>
      </c>
      <c r="AH34" s="173">
        <f t="shared" si="8"/>
        <v>0</v>
      </c>
      <c r="AI34" s="428">
        <f t="shared" si="0"/>
        <v>-0.14699999999999999</v>
      </c>
    </row>
    <row r="35" spans="1:35" x14ac:dyDescent="0.25">
      <c r="A35" s="15">
        <v>26</v>
      </c>
      <c r="B35" s="22" t="s">
        <v>114</v>
      </c>
      <c r="C35" s="17" t="s">
        <v>12</v>
      </c>
      <c r="D35" s="432">
        <f>'Пт День 5 Нед 1'!AB35</f>
        <v>0</v>
      </c>
      <c r="E35" s="432"/>
      <c r="F35" s="38"/>
      <c r="G35" s="144"/>
      <c r="H35" s="144"/>
      <c r="I35" s="144"/>
      <c r="J35" s="38"/>
      <c r="K35" s="38"/>
      <c r="L35" s="490">
        <f t="shared" si="1"/>
        <v>0</v>
      </c>
      <c r="M35" s="490">
        <f t="shared" si="2"/>
        <v>0</v>
      </c>
      <c r="N35" s="38"/>
      <c r="O35" s="144"/>
      <c r="P35" s="144"/>
      <c r="Q35" s="144"/>
      <c r="R35" s="38"/>
      <c r="S35" s="38"/>
      <c r="T35" s="38"/>
      <c r="U35" s="168">
        <f t="shared" si="3"/>
        <v>0</v>
      </c>
      <c r="V35" s="168">
        <f t="shared" si="4"/>
        <v>0</v>
      </c>
      <c r="W35" s="38"/>
      <c r="X35" s="38"/>
      <c r="Y35" s="203">
        <f t="shared" si="5"/>
        <v>0</v>
      </c>
      <c r="Z35" s="38"/>
      <c r="AA35" s="38"/>
      <c r="AB35" s="38"/>
      <c r="AC35" s="362">
        <f t="shared" si="6"/>
        <v>0</v>
      </c>
      <c r="AD35" s="162"/>
      <c r="AE35" s="38"/>
      <c r="AF35" s="38"/>
      <c r="AG35" s="170">
        <f t="shared" si="7"/>
        <v>0</v>
      </c>
      <c r="AH35" s="173">
        <f t="shared" si="8"/>
        <v>0</v>
      </c>
      <c r="AI35" s="428">
        <f t="shared" si="0"/>
        <v>0</v>
      </c>
    </row>
    <row r="36" spans="1:35" x14ac:dyDescent="0.25">
      <c r="A36" s="6"/>
      <c r="B36" s="64" t="s">
        <v>20</v>
      </c>
      <c r="C36" s="52"/>
      <c r="D36" s="432">
        <f>'Пт День 5 Нед 1'!AB36</f>
        <v>0</v>
      </c>
      <c r="E36" s="52"/>
      <c r="F36" s="38"/>
      <c r="G36" s="144"/>
      <c r="H36" s="144"/>
      <c r="I36" s="144"/>
      <c r="J36" s="38"/>
      <c r="K36" s="38"/>
      <c r="L36" s="490">
        <f t="shared" si="1"/>
        <v>0</v>
      </c>
      <c r="M36" s="490">
        <f t="shared" si="2"/>
        <v>0</v>
      </c>
      <c r="N36" s="38"/>
      <c r="O36" s="144"/>
      <c r="P36" s="144"/>
      <c r="Q36" s="144"/>
      <c r="R36" s="38"/>
      <c r="S36" s="38"/>
      <c r="T36" s="38"/>
      <c r="U36" s="168">
        <f t="shared" si="3"/>
        <v>0</v>
      </c>
      <c r="V36" s="168">
        <f t="shared" si="4"/>
        <v>0</v>
      </c>
      <c r="W36" s="38"/>
      <c r="X36" s="38"/>
      <c r="Y36" s="203">
        <f t="shared" si="5"/>
        <v>0</v>
      </c>
      <c r="Z36" s="38"/>
      <c r="AA36" s="38"/>
      <c r="AB36" s="38"/>
      <c r="AC36" s="362">
        <f t="shared" si="6"/>
        <v>0</v>
      </c>
      <c r="AD36" s="162"/>
      <c r="AE36" s="38"/>
      <c r="AF36" s="38"/>
      <c r="AG36" s="170">
        <f t="shared" si="7"/>
        <v>0</v>
      </c>
      <c r="AH36" s="173">
        <f t="shared" si="8"/>
        <v>0</v>
      </c>
      <c r="AI36" s="428">
        <f t="shared" si="0"/>
        <v>0</v>
      </c>
    </row>
    <row r="37" spans="1:35" x14ac:dyDescent="0.25">
      <c r="A37" s="15">
        <v>27</v>
      </c>
      <c r="B37" s="19" t="s">
        <v>21</v>
      </c>
      <c r="C37" s="20" t="s">
        <v>12</v>
      </c>
      <c r="D37" s="432">
        <f>'Пт День 5 Нед 1'!AB37</f>
        <v>0</v>
      </c>
      <c r="E37" s="432"/>
      <c r="F37" s="38"/>
      <c r="G37" s="144"/>
      <c r="H37" s="144"/>
      <c r="I37" s="144"/>
      <c r="J37" s="38"/>
      <c r="K37" s="38"/>
      <c r="L37" s="490">
        <f t="shared" si="1"/>
        <v>0</v>
      </c>
      <c r="M37" s="490">
        <f t="shared" si="2"/>
        <v>0</v>
      </c>
      <c r="N37" s="38"/>
      <c r="O37" s="144"/>
      <c r="P37" s="144"/>
      <c r="Q37" s="144"/>
      <c r="R37" s="38"/>
      <c r="S37" s="38"/>
      <c r="T37" s="38"/>
      <c r="U37" s="168">
        <f t="shared" si="3"/>
        <v>0</v>
      </c>
      <c r="V37" s="168">
        <f t="shared" si="4"/>
        <v>0</v>
      </c>
      <c r="W37" s="38"/>
      <c r="X37" s="38"/>
      <c r="Y37" s="203">
        <f t="shared" si="5"/>
        <v>0</v>
      </c>
      <c r="Z37" s="38"/>
      <c r="AA37" s="38"/>
      <c r="AB37" s="38"/>
      <c r="AC37" s="362">
        <f t="shared" si="6"/>
        <v>0</v>
      </c>
      <c r="AD37" s="162"/>
      <c r="AE37" s="38"/>
      <c r="AF37" s="38"/>
      <c r="AG37" s="170">
        <f t="shared" si="7"/>
        <v>0</v>
      </c>
      <c r="AH37" s="173">
        <f t="shared" si="8"/>
        <v>0</v>
      </c>
      <c r="AI37" s="428">
        <f t="shared" si="0"/>
        <v>0</v>
      </c>
    </row>
    <row r="38" spans="1:35" x14ac:dyDescent="0.25">
      <c r="A38" s="15">
        <v>28</v>
      </c>
      <c r="B38" s="19" t="s">
        <v>22</v>
      </c>
      <c r="C38" s="20" t="s">
        <v>12</v>
      </c>
      <c r="D38" s="432">
        <f>'Пт День 5 Нед 1'!AB38</f>
        <v>0</v>
      </c>
      <c r="E38" s="432"/>
      <c r="F38" s="38"/>
      <c r="G38" s="405">
        <v>7.7600000000000002E-2</v>
      </c>
      <c r="H38" s="144"/>
      <c r="I38" s="144"/>
      <c r="J38" s="38"/>
      <c r="K38" s="38"/>
      <c r="L38" s="490">
        <f t="shared" si="1"/>
        <v>7.7600000000000002E-2</v>
      </c>
      <c r="M38" s="490">
        <f t="shared" si="2"/>
        <v>0</v>
      </c>
      <c r="N38" s="38"/>
      <c r="O38" s="405">
        <v>7.7600000000000002E-2</v>
      </c>
      <c r="P38" s="144"/>
      <c r="Q38" s="144"/>
      <c r="R38" s="38"/>
      <c r="S38" s="38"/>
      <c r="T38" s="38"/>
      <c r="U38" s="168">
        <f t="shared" si="3"/>
        <v>7.7600000000000002E-2</v>
      </c>
      <c r="V38" s="168">
        <f t="shared" si="4"/>
        <v>0</v>
      </c>
      <c r="W38" s="38"/>
      <c r="X38" s="38"/>
      <c r="Y38" s="203">
        <f t="shared" si="5"/>
        <v>0</v>
      </c>
      <c r="Z38" s="38"/>
      <c r="AA38" s="38"/>
      <c r="AB38" s="38"/>
      <c r="AC38" s="362">
        <f t="shared" si="6"/>
        <v>0</v>
      </c>
      <c r="AD38" s="162"/>
      <c r="AE38" s="38"/>
      <c r="AF38" s="38"/>
      <c r="AG38" s="170">
        <f t="shared" si="7"/>
        <v>0</v>
      </c>
      <c r="AH38" s="173">
        <f t="shared" si="8"/>
        <v>0.1552</v>
      </c>
      <c r="AI38" s="428">
        <f t="shared" si="0"/>
        <v>-0.1552</v>
      </c>
    </row>
    <row r="39" spans="1:35" x14ac:dyDescent="0.25">
      <c r="A39" s="15">
        <v>29</v>
      </c>
      <c r="B39" s="31" t="s">
        <v>209</v>
      </c>
      <c r="C39" s="20" t="s">
        <v>12</v>
      </c>
      <c r="D39" s="432">
        <f>'Пт День 5 Нед 1'!AB39</f>
        <v>0</v>
      </c>
      <c r="E39" s="432"/>
      <c r="F39" s="38"/>
      <c r="G39" s="144">
        <v>5.9060000000000001E-2</v>
      </c>
      <c r="H39" s="144"/>
      <c r="I39" s="144"/>
      <c r="J39" s="38"/>
      <c r="K39" s="38"/>
      <c r="L39" s="490">
        <f t="shared" si="1"/>
        <v>5.9060000000000001E-2</v>
      </c>
      <c r="M39" s="490">
        <f t="shared" si="2"/>
        <v>0</v>
      </c>
      <c r="N39" s="38"/>
      <c r="O39" s="144">
        <v>5.9060000000000001E-2</v>
      </c>
      <c r="P39" s="144"/>
      <c r="Q39" s="144"/>
      <c r="R39" s="38"/>
      <c r="S39" s="38"/>
      <c r="T39" s="38"/>
      <c r="U39" s="168">
        <f t="shared" si="3"/>
        <v>5.9060000000000001E-2</v>
      </c>
      <c r="V39" s="168">
        <f t="shared" si="4"/>
        <v>0</v>
      </c>
      <c r="W39" s="38"/>
      <c r="X39" s="38"/>
      <c r="Y39" s="203">
        <f t="shared" si="5"/>
        <v>0</v>
      </c>
      <c r="Z39" s="38"/>
      <c r="AA39" s="38"/>
      <c r="AB39" s="38"/>
      <c r="AC39" s="362">
        <f t="shared" si="6"/>
        <v>0</v>
      </c>
      <c r="AD39" s="162"/>
      <c r="AE39" s="38"/>
      <c r="AF39" s="38"/>
      <c r="AG39" s="170">
        <f t="shared" si="7"/>
        <v>0</v>
      </c>
      <c r="AH39" s="173">
        <f t="shared" si="8"/>
        <v>0.11812</v>
      </c>
      <c r="AI39" s="428">
        <f t="shared" ref="AI39:AI70" si="9">(D39+E39)-AH39</f>
        <v>-0.11812</v>
      </c>
    </row>
    <row r="40" spans="1:35" x14ac:dyDescent="0.25">
      <c r="A40" s="6"/>
      <c r="B40" s="64" t="s">
        <v>23</v>
      </c>
      <c r="C40" s="52"/>
      <c r="D40" s="432">
        <f>'Пт День 5 Нед 1'!AB40</f>
        <v>0</v>
      </c>
      <c r="E40" s="52"/>
      <c r="F40" s="145"/>
      <c r="G40" s="146"/>
      <c r="H40" s="146"/>
      <c r="I40" s="146"/>
      <c r="J40" s="147"/>
      <c r="K40" s="147"/>
      <c r="L40" s="490">
        <f t="shared" si="1"/>
        <v>0</v>
      </c>
      <c r="M40" s="490">
        <f t="shared" si="2"/>
        <v>0</v>
      </c>
      <c r="N40" s="145"/>
      <c r="O40" s="146"/>
      <c r="P40" s="146"/>
      <c r="Q40" s="146"/>
      <c r="R40" s="147"/>
      <c r="S40" s="147"/>
      <c r="T40" s="147"/>
      <c r="U40" s="168">
        <f t="shared" si="3"/>
        <v>0</v>
      </c>
      <c r="V40" s="168">
        <f t="shared" si="4"/>
        <v>0</v>
      </c>
      <c r="W40" s="147"/>
      <c r="X40" s="147"/>
      <c r="Y40" s="203">
        <f t="shared" si="5"/>
        <v>0</v>
      </c>
      <c r="Z40" s="147"/>
      <c r="AA40" s="147"/>
      <c r="AB40" s="147"/>
      <c r="AC40" s="362">
        <f t="shared" si="6"/>
        <v>0</v>
      </c>
      <c r="AD40" s="185"/>
      <c r="AE40" s="147"/>
      <c r="AF40" s="147"/>
      <c r="AG40" s="170">
        <f t="shared" si="7"/>
        <v>0</v>
      </c>
      <c r="AH40" s="173">
        <f t="shared" si="8"/>
        <v>0</v>
      </c>
      <c r="AI40" s="428">
        <f t="shared" si="9"/>
        <v>0</v>
      </c>
    </row>
    <row r="41" spans="1:35" x14ac:dyDescent="0.25">
      <c r="A41" s="15">
        <v>30</v>
      </c>
      <c r="B41" s="16" t="s">
        <v>24</v>
      </c>
      <c r="C41" s="17" t="s">
        <v>12</v>
      </c>
      <c r="D41" s="432">
        <f>'Пт День 5 Нед 1'!AB41</f>
        <v>0</v>
      </c>
      <c r="E41" s="432"/>
      <c r="F41" s="38"/>
      <c r="G41" s="144"/>
      <c r="H41" s="144"/>
      <c r="I41" s="144"/>
      <c r="J41" s="38"/>
      <c r="K41" s="38"/>
      <c r="L41" s="490">
        <f t="shared" si="1"/>
        <v>0</v>
      </c>
      <c r="M41" s="490">
        <f t="shared" si="2"/>
        <v>0</v>
      </c>
      <c r="N41" s="38"/>
      <c r="O41" s="144"/>
      <c r="P41" s="144"/>
      <c r="Q41" s="144"/>
      <c r="R41" s="38"/>
      <c r="S41" s="38"/>
      <c r="T41" s="38"/>
      <c r="U41" s="168">
        <f t="shared" si="3"/>
        <v>0</v>
      </c>
      <c r="V41" s="168">
        <f t="shared" si="4"/>
        <v>0</v>
      </c>
      <c r="W41" s="38"/>
      <c r="X41" s="38"/>
      <c r="Y41" s="203">
        <f t="shared" si="5"/>
        <v>0</v>
      </c>
      <c r="Z41" s="38"/>
      <c r="AA41" s="38"/>
      <c r="AB41" s="38"/>
      <c r="AC41" s="362">
        <f t="shared" si="6"/>
        <v>0</v>
      </c>
      <c r="AD41" s="162"/>
      <c r="AE41" s="38"/>
      <c r="AF41" s="38"/>
      <c r="AG41" s="170">
        <f t="shared" si="7"/>
        <v>0</v>
      </c>
      <c r="AH41" s="173">
        <f t="shared" si="8"/>
        <v>0</v>
      </c>
      <c r="AI41" s="428">
        <f t="shared" si="9"/>
        <v>0</v>
      </c>
    </row>
    <row r="42" spans="1:35" x14ac:dyDescent="0.25">
      <c r="A42" s="15">
        <v>31</v>
      </c>
      <c r="B42" s="19" t="s">
        <v>25</v>
      </c>
      <c r="C42" s="20" t="s">
        <v>12</v>
      </c>
      <c r="D42" s="432">
        <f>'Пт День 5 Нед 1'!AB42</f>
        <v>0</v>
      </c>
      <c r="E42" s="432"/>
      <c r="F42" s="38"/>
      <c r="G42" s="144"/>
      <c r="H42" s="144"/>
      <c r="I42" s="144"/>
      <c r="J42" s="38"/>
      <c r="K42" s="38"/>
      <c r="L42" s="490">
        <f t="shared" si="1"/>
        <v>0</v>
      </c>
      <c r="M42" s="490">
        <f t="shared" si="2"/>
        <v>0</v>
      </c>
      <c r="N42" s="38"/>
      <c r="O42" s="144"/>
      <c r="P42" s="144"/>
      <c r="Q42" s="144"/>
      <c r="R42" s="38"/>
      <c r="S42" s="38"/>
      <c r="T42" s="38"/>
      <c r="U42" s="168">
        <f t="shared" si="3"/>
        <v>0</v>
      </c>
      <c r="V42" s="168">
        <f t="shared" si="4"/>
        <v>0</v>
      </c>
      <c r="W42" s="38"/>
      <c r="X42" s="38"/>
      <c r="Y42" s="203">
        <f t="shared" si="5"/>
        <v>0</v>
      </c>
      <c r="Z42" s="38"/>
      <c r="AA42" s="38"/>
      <c r="AB42" s="38"/>
      <c r="AC42" s="362">
        <f t="shared" si="6"/>
        <v>0</v>
      </c>
      <c r="AD42" s="162"/>
      <c r="AE42" s="38"/>
      <c r="AF42" s="38"/>
      <c r="AG42" s="170">
        <f t="shared" si="7"/>
        <v>0</v>
      </c>
      <c r="AH42" s="173">
        <f t="shared" si="8"/>
        <v>0</v>
      </c>
      <c r="AI42" s="428">
        <f t="shared" si="9"/>
        <v>0</v>
      </c>
    </row>
    <row r="43" spans="1:35" x14ac:dyDescent="0.25">
      <c r="A43" s="15">
        <v>32</v>
      </c>
      <c r="B43" s="19" t="s">
        <v>26</v>
      </c>
      <c r="C43" s="20" t="s">
        <v>12</v>
      </c>
      <c r="D43" s="432">
        <f>'Пт День 5 Нед 1'!AB43</f>
        <v>0</v>
      </c>
      <c r="E43" s="432"/>
      <c r="F43" s="38"/>
      <c r="G43" s="144"/>
      <c r="H43" s="144"/>
      <c r="I43" s="144"/>
      <c r="J43" s="38"/>
      <c r="K43" s="38"/>
      <c r="L43" s="490">
        <f t="shared" si="1"/>
        <v>0</v>
      </c>
      <c r="M43" s="490">
        <f t="shared" si="2"/>
        <v>0</v>
      </c>
      <c r="N43" s="38"/>
      <c r="O43" s="144"/>
      <c r="P43" s="144"/>
      <c r="Q43" s="144"/>
      <c r="R43" s="38"/>
      <c r="S43" s="38"/>
      <c r="T43" s="38"/>
      <c r="U43" s="168">
        <f t="shared" si="3"/>
        <v>0</v>
      </c>
      <c r="V43" s="168">
        <f t="shared" si="4"/>
        <v>0</v>
      </c>
      <c r="W43" s="38"/>
      <c r="X43" s="38"/>
      <c r="Y43" s="203">
        <f t="shared" si="5"/>
        <v>0</v>
      </c>
      <c r="Z43" s="38"/>
      <c r="AA43" s="38"/>
      <c r="AB43" s="38"/>
      <c r="AC43" s="362">
        <f t="shared" si="6"/>
        <v>0</v>
      </c>
      <c r="AD43" s="162"/>
      <c r="AE43" s="38"/>
      <c r="AF43" s="38"/>
      <c r="AG43" s="170">
        <f t="shared" si="7"/>
        <v>0</v>
      </c>
      <c r="AH43" s="173">
        <f t="shared" si="8"/>
        <v>0</v>
      </c>
      <c r="AI43" s="428">
        <f t="shared" si="9"/>
        <v>0</v>
      </c>
    </row>
    <row r="44" spans="1:35" x14ac:dyDescent="0.25">
      <c r="A44" s="15">
        <v>33</v>
      </c>
      <c r="B44" s="19" t="s">
        <v>27</v>
      </c>
      <c r="C44" s="20" t="s">
        <v>12</v>
      </c>
      <c r="D44" s="432">
        <f>'Пт День 5 Нед 1'!AB44</f>
        <v>-0.28799999999999998</v>
      </c>
      <c r="E44" s="432"/>
      <c r="F44" s="38"/>
      <c r="G44" s="144"/>
      <c r="H44" s="144"/>
      <c r="I44" s="144"/>
      <c r="J44" s="38"/>
      <c r="K44" s="38"/>
      <c r="L44" s="490">
        <f t="shared" si="1"/>
        <v>0</v>
      </c>
      <c r="M44" s="490">
        <f t="shared" si="2"/>
        <v>0</v>
      </c>
      <c r="N44" s="38"/>
      <c r="O44" s="144"/>
      <c r="P44" s="144"/>
      <c r="Q44" s="144"/>
      <c r="R44" s="38"/>
      <c r="S44" s="38"/>
      <c r="T44" s="38"/>
      <c r="U44" s="168">
        <f t="shared" si="3"/>
        <v>0</v>
      </c>
      <c r="V44" s="168">
        <f t="shared" si="4"/>
        <v>0</v>
      </c>
      <c r="W44" s="38"/>
      <c r="X44" s="38"/>
      <c r="Y44" s="203">
        <f t="shared" si="5"/>
        <v>0</v>
      </c>
      <c r="Z44" s="38"/>
      <c r="AA44" s="38"/>
      <c r="AB44" s="38"/>
      <c r="AC44" s="362">
        <f t="shared" si="6"/>
        <v>0</v>
      </c>
      <c r="AD44" s="162"/>
      <c r="AE44" s="38"/>
      <c r="AF44" s="38"/>
      <c r="AG44" s="170">
        <f t="shared" si="7"/>
        <v>0</v>
      </c>
      <c r="AH44" s="173">
        <f t="shared" si="8"/>
        <v>0</v>
      </c>
      <c r="AI44" s="428">
        <f t="shared" si="9"/>
        <v>-0.28799999999999998</v>
      </c>
    </row>
    <row r="45" spans="1:35" x14ac:dyDescent="0.25">
      <c r="A45" s="15">
        <v>34</v>
      </c>
      <c r="B45" s="16" t="s">
        <v>28</v>
      </c>
      <c r="C45" s="17" t="s">
        <v>12</v>
      </c>
      <c r="D45" s="432">
        <f>'Пт День 5 Нед 1'!AB45</f>
        <v>0</v>
      </c>
      <c r="E45" s="432"/>
      <c r="F45" s="38"/>
      <c r="G45" s="144"/>
      <c r="H45" s="144"/>
      <c r="I45" s="144"/>
      <c r="J45" s="38"/>
      <c r="K45" s="38"/>
      <c r="L45" s="490">
        <f t="shared" si="1"/>
        <v>0</v>
      </c>
      <c r="M45" s="490">
        <f t="shared" si="2"/>
        <v>0</v>
      </c>
      <c r="N45" s="38"/>
      <c r="O45" s="144"/>
      <c r="P45" s="144"/>
      <c r="Q45" s="144"/>
      <c r="R45" s="38"/>
      <c r="S45" s="38"/>
      <c r="T45" s="38"/>
      <c r="U45" s="168">
        <f t="shared" si="3"/>
        <v>0</v>
      </c>
      <c r="V45" s="168">
        <f t="shared" si="4"/>
        <v>0</v>
      </c>
      <c r="W45" s="38"/>
      <c r="X45" s="38"/>
      <c r="Y45" s="203">
        <f t="shared" si="5"/>
        <v>0</v>
      </c>
      <c r="Z45" s="38"/>
      <c r="AA45" s="38"/>
      <c r="AB45" s="38"/>
      <c r="AC45" s="362">
        <f t="shared" si="6"/>
        <v>0</v>
      </c>
      <c r="AD45" s="162"/>
      <c r="AE45" s="38"/>
      <c r="AF45" s="38"/>
      <c r="AG45" s="170">
        <f t="shared" si="7"/>
        <v>0</v>
      </c>
      <c r="AH45" s="173">
        <f t="shared" si="8"/>
        <v>0</v>
      </c>
      <c r="AI45" s="428">
        <f t="shared" si="9"/>
        <v>0</v>
      </c>
    </row>
    <row r="46" spans="1:35" x14ac:dyDescent="0.25">
      <c r="A46" s="15">
        <v>35</v>
      </c>
      <c r="B46" s="16" t="s">
        <v>29</v>
      </c>
      <c r="C46" s="17" t="s">
        <v>12</v>
      </c>
      <c r="D46" s="432">
        <f>'Пт День 5 Нед 1'!AB46</f>
        <v>-0.14199999999999999</v>
      </c>
      <c r="E46" s="432"/>
      <c r="F46" s="38"/>
      <c r="G46" s="144"/>
      <c r="H46" s="144"/>
      <c r="I46" s="144"/>
      <c r="J46" s="38"/>
      <c r="K46" s="38"/>
      <c r="L46" s="490">
        <f t="shared" si="1"/>
        <v>0</v>
      </c>
      <c r="M46" s="490">
        <f t="shared" si="2"/>
        <v>0</v>
      </c>
      <c r="N46" s="38"/>
      <c r="O46" s="144"/>
      <c r="P46" s="144"/>
      <c r="Q46" s="144"/>
      <c r="R46" s="38"/>
      <c r="S46" s="38"/>
      <c r="T46" s="38"/>
      <c r="U46" s="168">
        <f t="shared" si="3"/>
        <v>0</v>
      </c>
      <c r="V46" s="168">
        <f t="shared" si="4"/>
        <v>0</v>
      </c>
      <c r="W46" s="38"/>
      <c r="X46" s="38"/>
      <c r="Y46" s="203">
        <f t="shared" si="5"/>
        <v>0</v>
      </c>
      <c r="Z46" s="38"/>
      <c r="AA46" s="38"/>
      <c r="AB46" s="38"/>
      <c r="AC46" s="362">
        <f t="shared" si="6"/>
        <v>0</v>
      </c>
      <c r="AD46" s="162"/>
      <c r="AE46" s="38"/>
      <c r="AF46" s="38"/>
      <c r="AG46" s="170">
        <f t="shared" si="7"/>
        <v>0</v>
      </c>
      <c r="AH46" s="173">
        <f t="shared" si="8"/>
        <v>0</v>
      </c>
      <c r="AI46" s="428">
        <f t="shared" si="9"/>
        <v>-0.14199999999999999</v>
      </c>
    </row>
    <row r="47" spans="1:35" x14ac:dyDescent="0.25">
      <c r="A47" s="15">
        <v>36</v>
      </c>
      <c r="B47" s="16" t="s">
        <v>30</v>
      </c>
      <c r="C47" s="17" t="s">
        <v>12</v>
      </c>
      <c r="D47" s="432">
        <f>'Пт День 5 Нед 1'!AB47</f>
        <v>0</v>
      </c>
      <c r="E47" s="432"/>
      <c r="F47" s="38"/>
      <c r="G47" s="144"/>
      <c r="H47" s="144"/>
      <c r="I47" s="144"/>
      <c r="J47" s="38"/>
      <c r="K47" s="38"/>
      <c r="L47" s="490">
        <f t="shared" si="1"/>
        <v>0</v>
      </c>
      <c r="M47" s="490">
        <f t="shared" si="2"/>
        <v>0</v>
      </c>
      <c r="N47" s="38"/>
      <c r="O47" s="144"/>
      <c r="P47" s="144"/>
      <c r="Q47" s="144"/>
      <c r="R47" s="38"/>
      <c r="S47" s="38"/>
      <c r="T47" s="38"/>
      <c r="U47" s="168">
        <f t="shared" si="3"/>
        <v>0</v>
      </c>
      <c r="V47" s="168">
        <f t="shared" si="4"/>
        <v>0</v>
      </c>
      <c r="W47" s="38"/>
      <c r="X47" s="38"/>
      <c r="Y47" s="203">
        <f t="shared" si="5"/>
        <v>0</v>
      </c>
      <c r="Z47" s="38"/>
      <c r="AA47" s="38"/>
      <c r="AB47" s="38"/>
      <c r="AC47" s="362">
        <f t="shared" si="6"/>
        <v>0</v>
      </c>
      <c r="AD47" s="162"/>
      <c r="AE47" s="38"/>
      <c r="AF47" s="38"/>
      <c r="AG47" s="170">
        <f t="shared" si="7"/>
        <v>0</v>
      </c>
      <c r="AH47" s="173">
        <f t="shared" si="8"/>
        <v>0</v>
      </c>
      <c r="AI47" s="428">
        <f t="shared" si="9"/>
        <v>0</v>
      </c>
    </row>
    <row r="48" spans="1:35" x14ac:dyDescent="0.25">
      <c r="A48" s="15">
        <v>37</v>
      </c>
      <c r="B48" s="16" t="s">
        <v>31</v>
      </c>
      <c r="C48" s="17" t="s">
        <v>12</v>
      </c>
      <c r="D48" s="432">
        <f>'Пт День 5 Нед 1'!AB48</f>
        <v>-5.0000000000000001E-3</v>
      </c>
      <c r="E48" s="432"/>
      <c r="F48" s="38"/>
      <c r="G48" s="144"/>
      <c r="H48" s="144"/>
      <c r="I48" s="144"/>
      <c r="J48" s="38"/>
      <c r="K48" s="38"/>
      <c r="L48" s="490">
        <f t="shared" si="1"/>
        <v>0</v>
      </c>
      <c r="M48" s="490">
        <f t="shared" si="2"/>
        <v>0</v>
      </c>
      <c r="N48" s="38"/>
      <c r="O48" s="144"/>
      <c r="P48" s="144"/>
      <c r="Q48" s="144"/>
      <c r="R48" s="38"/>
      <c r="S48" s="38"/>
      <c r="T48" s="38"/>
      <c r="U48" s="168">
        <f t="shared" si="3"/>
        <v>0</v>
      </c>
      <c r="V48" s="168">
        <f t="shared" si="4"/>
        <v>0</v>
      </c>
      <c r="W48" s="38"/>
      <c r="X48" s="38"/>
      <c r="Y48" s="203">
        <f t="shared" si="5"/>
        <v>0</v>
      </c>
      <c r="Z48" s="38"/>
      <c r="AA48" s="38"/>
      <c r="AB48" s="38"/>
      <c r="AC48" s="362">
        <f t="shared" si="6"/>
        <v>0</v>
      </c>
      <c r="AD48" s="162"/>
      <c r="AE48" s="38"/>
      <c r="AF48" s="38"/>
      <c r="AG48" s="170">
        <f t="shared" si="7"/>
        <v>0</v>
      </c>
      <c r="AH48" s="173">
        <f t="shared" si="8"/>
        <v>0</v>
      </c>
      <c r="AI48" s="428">
        <f t="shared" si="9"/>
        <v>-5.0000000000000001E-3</v>
      </c>
    </row>
    <row r="49" spans="1:35" x14ac:dyDescent="0.25">
      <c r="A49" s="15">
        <v>38</v>
      </c>
      <c r="B49" s="16" t="s">
        <v>32</v>
      </c>
      <c r="C49" s="17" t="s">
        <v>12</v>
      </c>
      <c r="D49" s="432">
        <f>'Пт День 5 Нед 1'!AB49</f>
        <v>0</v>
      </c>
      <c r="E49" s="432"/>
      <c r="F49" s="38"/>
      <c r="G49" s="144"/>
      <c r="H49" s="144"/>
      <c r="I49" s="144"/>
      <c r="J49" s="38"/>
      <c r="K49" s="38"/>
      <c r="L49" s="490">
        <f t="shared" si="1"/>
        <v>0</v>
      </c>
      <c r="M49" s="490">
        <f t="shared" si="2"/>
        <v>0</v>
      </c>
      <c r="N49" s="38"/>
      <c r="O49" s="144"/>
      <c r="P49" s="144"/>
      <c r="Q49" s="144"/>
      <c r="R49" s="38"/>
      <c r="S49" s="38"/>
      <c r="T49" s="38"/>
      <c r="U49" s="168">
        <f t="shared" si="3"/>
        <v>0</v>
      </c>
      <c r="V49" s="168">
        <f t="shared" si="4"/>
        <v>0</v>
      </c>
      <c r="W49" s="38"/>
      <c r="X49" s="38"/>
      <c r="Y49" s="203">
        <f t="shared" si="5"/>
        <v>0</v>
      </c>
      <c r="Z49" s="38"/>
      <c r="AA49" s="38"/>
      <c r="AB49" s="38"/>
      <c r="AC49" s="362">
        <f t="shared" si="6"/>
        <v>0</v>
      </c>
      <c r="AD49" s="162"/>
      <c r="AE49" s="38"/>
      <c r="AF49" s="38"/>
      <c r="AG49" s="170">
        <f t="shared" si="7"/>
        <v>0</v>
      </c>
      <c r="AH49" s="173">
        <f t="shared" si="8"/>
        <v>0</v>
      </c>
      <c r="AI49" s="428">
        <f t="shared" si="9"/>
        <v>0</v>
      </c>
    </row>
    <row r="50" spans="1:35" x14ac:dyDescent="0.25">
      <c r="A50" s="15">
        <v>39</v>
      </c>
      <c r="B50" s="16" t="s">
        <v>33</v>
      </c>
      <c r="C50" s="17" t="s">
        <v>12</v>
      </c>
      <c r="D50" s="432">
        <f>'Пт День 5 Нед 1'!AB50</f>
        <v>0</v>
      </c>
      <c r="E50" s="432"/>
      <c r="F50" s="38"/>
      <c r="G50" s="144"/>
      <c r="H50" s="144"/>
      <c r="I50" s="144"/>
      <c r="J50" s="38"/>
      <c r="K50" s="38"/>
      <c r="L50" s="490">
        <f t="shared" si="1"/>
        <v>0</v>
      </c>
      <c r="M50" s="490">
        <f t="shared" si="2"/>
        <v>0</v>
      </c>
      <c r="N50" s="38"/>
      <c r="O50" s="144"/>
      <c r="P50" s="144"/>
      <c r="Q50" s="144"/>
      <c r="R50" s="38"/>
      <c r="S50" s="38"/>
      <c r="T50" s="38"/>
      <c r="U50" s="168">
        <f t="shared" si="3"/>
        <v>0</v>
      </c>
      <c r="V50" s="168">
        <f t="shared" si="4"/>
        <v>0</v>
      </c>
      <c r="W50" s="38"/>
      <c r="X50" s="38"/>
      <c r="Y50" s="203">
        <f t="shared" si="5"/>
        <v>0</v>
      </c>
      <c r="Z50" s="38"/>
      <c r="AA50" s="38"/>
      <c r="AB50" s="38"/>
      <c r="AC50" s="362">
        <f t="shared" si="6"/>
        <v>0</v>
      </c>
      <c r="AD50" s="162"/>
      <c r="AE50" s="38"/>
      <c r="AF50" s="38"/>
      <c r="AG50" s="170">
        <f t="shared" si="7"/>
        <v>0</v>
      </c>
      <c r="AH50" s="173">
        <f t="shared" si="8"/>
        <v>0</v>
      </c>
      <c r="AI50" s="428">
        <f t="shared" si="9"/>
        <v>0</v>
      </c>
    </row>
    <row r="51" spans="1:35" x14ac:dyDescent="0.25">
      <c r="A51" s="15">
        <v>40</v>
      </c>
      <c r="B51" s="16" t="s">
        <v>34</v>
      </c>
      <c r="C51" s="17" t="s">
        <v>12</v>
      </c>
      <c r="D51" s="432">
        <f>'Пт День 5 Нед 1'!AB51</f>
        <v>-2.9500000000000002E-2</v>
      </c>
      <c r="E51" s="432"/>
      <c r="F51" s="38"/>
      <c r="G51" s="144"/>
      <c r="H51" s="144"/>
      <c r="I51" s="144"/>
      <c r="J51" s="38"/>
      <c r="K51" s="38"/>
      <c r="L51" s="490">
        <f t="shared" si="1"/>
        <v>0</v>
      </c>
      <c r="M51" s="490">
        <f t="shared" si="2"/>
        <v>0</v>
      </c>
      <c r="N51" s="38"/>
      <c r="O51" s="144"/>
      <c r="P51" s="144"/>
      <c r="Q51" s="144"/>
      <c r="R51" s="38"/>
      <c r="S51" s="38"/>
      <c r="T51" s="38"/>
      <c r="U51" s="168">
        <f t="shared" si="3"/>
        <v>0</v>
      </c>
      <c r="V51" s="168">
        <f t="shared" si="4"/>
        <v>0</v>
      </c>
      <c r="W51" s="38"/>
      <c r="X51" s="38"/>
      <c r="Y51" s="203">
        <f t="shared" si="5"/>
        <v>0</v>
      </c>
      <c r="Z51" s="169">
        <v>0.03</v>
      </c>
      <c r="AA51" s="38"/>
      <c r="AB51" s="38"/>
      <c r="AC51" s="362">
        <f t="shared" si="6"/>
        <v>0</v>
      </c>
      <c r="AD51" s="162"/>
      <c r="AE51" s="38"/>
      <c r="AF51" s="38"/>
      <c r="AG51" s="170">
        <f t="shared" si="7"/>
        <v>0</v>
      </c>
      <c r="AH51" s="173">
        <f t="shared" si="8"/>
        <v>0</v>
      </c>
      <c r="AI51" s="428">
        <f t="shared" si="9"/>
        <v>-2.9500000000000002E-2</v>
      </c>
    </row>
    <row r="52" spans="1:35" x14ac:dyDescent="0.25">
      <c r="A52" s="15">
        <v>41</v>
      </c>
      <c r="B52" s="19" t="s">
        <v>35</v>
      </c>
      <c r="C52" s="20" t="s">
        <v>12</v>
      </c>
      <c r="D52" s="432">
        <f>'Пт День 5 Нед 1'!AB52</f>
        <v>-0.17500000000000002</v>
      </c>
      <c r="E52" s="432"/>
      <c r="F52" s="38"/>
      <c r="G52" s="144"/>
      <c r="H52" s="144"/>
      <c r="I52" s="405">
        <v>6.4799999999999996E-2</v>
      </c>
      <c r="J52" s="38"/>
      <c r="K52" s="38"/>
      <c r="L52" s="490">
        <f t="shared" si="1"/>
        <v>6.4799999999999996E-2</v>
      </c>
      <c r="M52" s="490">
        <f t="shared" si="2"/>
        <v>6.4799999999999996E-2</v>
      </c>
      <c r="N52" s="38"/>
      <c r="O52" s="144"/>
      <c r="P52" s="144"/>
      <c r="Q52" s="405">
        <v>6.4799999999999996E-2</v>
      </c>
      <c r="R52" s="38"/>
      <c r="S52" s="38"/>
      <c r="T52" s="38"/>
      <c r="U52" s="168">
        <f t="shared" si="3"/>
        <v>6.4799999999999996E-2</v>
      </c>
      <c r="V52" s="168">
        <f t="shared" si="4"/>
        <v>6.4799999999999996E-2</v>
      </c>
      <c r="W52" s="38"/>
      <c r="X52" s="38"/>
      <c r="Y52" s="203">
        <f t="shared" si="5"/>
        <v>0</v>
      </c>
      <c r="Z52" s="38"/>
      <c r="AA52" s="38"/>
      <c r="AB52" s="38"/>
      <c r="AC52" s="362">
        <f t="shared" si="6"/>
        <v>0</v>
      </c>
      <c r="AD52" s="162"/>
      <c r="AE52" s="38"/>
      <c r="AF52" s="38"/>
      <c r="AG52" s="170">
        <f t="shared" si="7"/>
        <v>0</v>
      </c>
      <c r="AH52" s="173">
        <f t="shared" si="8"/>
        <v>0.25919999999999999</v>
      </c>
      <c r="AI52" s="428">
        <f t="shared" si="9"/>
        <v>-0.43420000000000003</v>
      </c>
    </row>
    <row r="53" spans="1:35" x14ac:dyDescent="0.25">
      <c r="A53" s="15">
        <v>42</v>
      </c>
      <c r="B53" s="22" t="s">
        <v>39</v>
      </c>
      <c r="C53" s="23" t="s">
        <v>12</v>
      </c>
      <c r="D53" s="432">
        <f>'Пт День 5 Нед 1'!AB53</f>
        <v>0</v>
      </c>
      <c r="E53" s="433"/>
      <c r="F53" s="38"/>
      <c r="G53" s="144"/>
      <c r="H53" s="144"/>
      <c r="I53" s="144"/>
      <c r="J53" s="38"/>
      <c r="K53" s="38"/>
      <c r="L53" s="490">
        <f t="shared" si="1"/>
        <v>0</v>
      </c>
      <c r="M53" s="490">
        <f t="shared" si="2"/>
        <v>0</v>
      </c>
      <c r="N53" s="38"/>
      <c r="O53" s="144"/>
      <c r="P53" s="144"/>
      <c r="Q53" s="144"/>
      <c r="R53" s="38"/>
      <c r="S53" s="38"/>
      <c r="T53" s="38"/>
      <c r="U53" s="168">
        <f t="shared" si="3"/>
        <v>0</v>
      </c>
      <c r="V53" s="168">
        <f t="shared" si="4"/>
        <v>0</v>
      </c>
      <c r="W53" s="38"/>
      <c r="X53" s="38"/>
      <c r="Y53" s="203">
        <f t="shared" si="5"/>
        <v>0</v>
      </c>
      <c r="Z53" s="38"/>
      <c r="AA53" s="38"/>
      <c r="AB53" s="38"/>
      <c r="AC53" s="362">
        <f t="shared" si="6"/>
        <v>0</v>
      </c>
      <c r="AD53" s="162"/>
      <c r="AE53" s="38"/>
      <c r="AF53" s="38"/>
      <c r="AG53" s="170">
        <f t="shared" si="7"/>
        <v>0</v>
      </c>
      <c r="AH53" s="173">
        <f t="shared" si="8"/>
        <v>0</v>
      </c>
      <c r="AI53" s="428">
        <f t="shared" si="9"/>
        <v>0</v>
      </c>
    </row>
    <row r="54" spans="1:35" x14ac:dyDescent="0.25">
      <c r="A54" s="15">
        <v>43</v>
      </c>
      <c r="B54" s="19" t="s">
        <v>171</v>
      </c>
      <c r="C54" s="20" t="s">
        <v>12</v>
      </c>
      <c r="D54" s="432">
        <f>'Пт День 5 Нед 1'!AB54</f>
        <v>-0.02</v>
      </c>
      <c r="E54" s="432"/>
      <c r="F54" s="38"/>
      <c r="G54" s="144"/>
      <c r="H54" s="144"/>
      <c r="I54" s="144"/>
      <c r="J54" s="38"/>
      <c r="K54" s="38"/>
      <c r="L54" s="490">
        <f t="shared" si="1"/>
        <v>0</v>
      </c>
      <c r="M54" s="490">
        <f t="shared" si="2"/>
        <v>0</v>
      </c>
      <c r="N54" s="38"/>
      <c r="O54" s="144"/>
      <c r="P54" s="144"/>
      <c r="Q54" s="144"/>
      <c r="R54" s="38"/>
      <c r="S54" s="38"/>
      <c r="T54" s="38"/>
      <c r="U54" s="168">
        <f t="shared" si="3"/>
        <v>0</v>
      </c>
      <c r="V54" s="168">
        <f t="shared" si="4"/>
        <v>0</v>
      </c>
      <c r="W54" s="38"/>
      <c r="X54" s="38"/>
      <c r="Y54" s="203">
        <f t="shared" si="5"/>
        <v>0</v>
      </c>
      <c r="Z54" s="38"/>
      <c r="AA54" s="38"/>
      <c r="AB54" s="38"/>
      <c r="AC54" s="362">
        <f t="shared" si="6"/>
        <v>0</v>
      </c>
      <c r="AD54" s="162"/>
      <c r="AE54" s="38"/>
      <c r="AF54" s="38"/>
      <c r="AG54" s="170">
        <f t="shared" si="7"/>
        <v>0</v>
      </c>
      <c r="AH54" s="173">
        <f t="shared" si="8"/>
        <v>0</v>
      </c>
      <c r="AI54" s="428">
        <f t="shared" si="9"/>
        <v>-0.02</v>
      </c>
    </row>
    <row r="55" spans="1:35" x14ac:dyDescent="0.25">
      <c r="A55" s="15">
        <v>44</v>
      </c>
      <c r="B55" s="16" t="s">
        <v>36</v>
      </c>
      <c r="C55" s="17" t="s">
        <v>12</v>
      </c>
      <c r="D55" s="432">
        <f>'Пт День 5 Нед 1'!AB55</f>
        <v>-2.6000000000000002E-2</v>
      </c>
      <c r="E55" s="432"/>
      <c r="F55" s="38"/>
      <c r="G55" s="405">
        <v>1.2999999999999999E-3</v>
      </c>
      <c r="H55" s="144"/>
      <c r="I55" s="144"/>
      <c r="J55" s="38"/>
      <c r="K55" s="38"/>
      <c r="L55" s="490">
        <f t="shared" si="1"/>
        <v>1.2999999999999999E-3</v>
      </c>
      <c r="M55" s="490">
        <f t="shared" si="2"/>
        <v>0</v>
      </c>
      <c r="N55" s="38"/>
      <c r="O55" s="405">
        <v>1.2999999999999999E-3</v>
      </c>
      <c r="P55" s="144"/>
      <c r="Q55" s="144"/>
      <c r="R55" s="38"/>
      <c r="S55" s="38"/>
      <c r="T55" s="38"/>
      <c r="U55" s="168">
        <f t="shared" si="3"/>
        <v>1.2999999999999999E-3</v>
      </c>
      <c r="V55" s="168">
        <f t="shared" si="4"/>
        <v>0</v>
      </c>
      <c r="W55" s="38"/>
      <c r="X55" s="38"/>
      <c r="Y55" s="203">
        <f t="shared" si="5"/>
        <v>0</v>
      </c>
      <c r="Z55" s="38"/>
      <c r="AA55" s="38"/>
      <c r="AB55" s="38"/>
      <c r="AC55" s="362">
        <f t="shared" si="6"/>
        <v>0</v>
      </c>
      <c r="AD55" s="162"/>
      <c r="AE55" s="38"/>
      <c r="AF55" s="38"/>
      <c r="AG55" s="170">
        <f t="shared" si="7"/>
        <v>0</v>
      </c>
      <c r="AH55" s="173">
        <f t="shared" si="8"/>
        <v>2.5999999999999999E-3</v>
      </c>
      <c r="AI55" s="428">
        <f t="shared" si="9"/>
        <v>-2.86E-2</v>
      </c>
    </row>
    <row r="56" spans="1:35" x14ac:dyDescent="0.25">
      <c r="A56" s="15">
        <v>45</v>
      </c>
      <c r="B56" s="16" t="s">
        <v>37</v>
      </c>
      <c r="C56" s="17" t="s">
        <v>12</v>
      </c>
      <c r="D56" s="432">
        <f>'Пт День 5 Нед 1'!AB56</f>
        <v>-0.22280000000000003</v>
      </c>
      <c r="E56" s="432"/>
      <c r="F56" s="38"/>
      <c r="G56" s="144"/>
      <c r="H56" s="144"/>
      <c r="I56" s="144"/>
      <c r="J56" s="38">
        <v>0.01</v>
      </c>
      <c r="K56" s="38"/>
      <c r="L56" s="490">
        <f t="shared" si="1"/>
        <v>0.01</v>
      </c>
      <c r="M56" s="490">
        <f t="shared" si="2"/>
        <v>0.01</v>
      </c>
      <c r="N56" s="38"/>
      <c r="O56" s="144"/>
      <c r="P56" s="144"/>
      <c r="Q56" s="144"/>
      <c r="R56" s="38">
        <v>0.01</v>
      </c>
      <c r="S56" s="38"/>
      <c r="T56" s="38"/>
      <c r="U56" s="168">
        <f t="shared" si="3"/>
        <v>0.01</v>
      </c>
      <c r="V56" s="168">
        <f t="shared" si="4"/>
        <v>0.01</v>
      </c>
      <c r="W56" s="38"/>
      <c r="X56" s="203">
        <v>0.01</v>
      </c>
      <c r="Y56" s="203">
        <f t="shared" si="5"/>
        <v>0.01</v>
      </c>
      <c r="Z56" s="169">
        <v>8.0000000000000004E-4</v>
      </c>
      <c r="AA56" s="169">
        <v>0.01</v>
      </c>
      <c r="AB56" s="38"/>
      <c r="AC56" s="362">
        <f t="shared" si="6"/>
        <v>0</v>
      </c>
      <c r="AD56" s="222">
        <v>2.5000000000000001E-3</v>
      </c>
      <c r="AE56" s="170">
        <v>0.01</v>
      </c>
      <c r="AF56" s="38"/>
      <c r="AG56" s="170">
        <f t="shared" si="7"/>
        <v>1.2500000000000001E-2</v>
      </c>
      <c r="AH56" s="173">
        <f t="shared" si="8"/>
        <v>6.25E-2</v>
      </c>
      <c r="AI56" s="428">
        <f t="shared" si="9"/>
        <v>-0.2853</v>
      </c>
    </row>
    <row r="57" spans="1:35" x14ac:dyDescent="0.25">
      <c r="A57" s="15">
        <v>46</v>
      </c>
      <c r="B57" s="16" t="s">
        <v>38</v>
      </c>
      <c r="C57" s="17" t="s">
        <v>12</v>
      </c>
      <c r="D57" s="432">
        <f>'Пт День 5 Нед 1'!AB57</f>
        <v>-1.7399999999999999E-2</v>
      </c>
      <c r="E57" s="432"/>
      <c r="F57" s="38"/>
      <c r="G57" s="405">
        <f>0.0006+0.0005</f>
        <v>1.0999999999999998E-3</v>
      </c>
      <c r="H57" s="144"/>
      <c r="I57" s="405">
        <v>6.9999999999999999E-4</v>
      </c>
      <c r="J57" s="38"/>
      <c r="K57" s="38"/>
      <c r="L57" s="490">
        <f t="shared" si="1"/>
        <v>1.8E-3</v>
      </c>
      <c r="M57" s="490">
        <f t="shared" si="2"/>
        <v>6.9999999999999999E-4</v>
      </c>
      <c r="N57" s="38"/>
      <c r="O57" s="405">
        <f>0.0006+0.0005</f>
        <v>1.0999999999999998E-3</v>
      </c>
      <c r="P57" s="144"/>
      <c r="Q57" s="405">
        <v>6.9999999999999999E-4</v>
      </c>
      <c r="R57" s="38"/>
      <c r="S57" s="38"/>
      <c r="T57" s="38"/>
      <c r="U57" s="168">
        <f t="shared" si="3"/>
        <v>1.8E-3</v>
      </c>
      <c r="V57" s="168">
        <f t="shared" si="4"/>
        <v>6.9999999999999999E-4</v>
      </c>
      <c r="W57" s="38"/>
      <c r="X57" s="38"/>
      <c r="Y57" s="203">
        <f t="shared" si="5"/>
        <v>0</v>
      </c>
      <c r="Z57" s="169">
        <v>4.0000000000000002E-4</v>
      </c>
      <c r="AA57" s="38"/>
      <c r="AB57" s="38"/>
      <c r="AC57" s="362">
        <f t="shared" si="6"/>
        <v>0</v>
      </c>
      <c r="AD57" s="222">
        <v>1.1000000000000001E-3</v>
      </c>
      <c r="AE57" s="38"/>
      <c r="AF57" s="38"/>
      <c r="AG57" s="170">
        <f t="shared" si="7"/>
        <v>1.1000000000000001E-3</v>
      </c>
      <c r="AH57" s="173">
        <f t="shared" si="8"/>
        <v>6.1000000000000004E-3</v>
      </c>
      <c r="AI57" s="428">
        <f t="shared" si="9"/>
        <v>-2.35E-2</v>
      </c>
    </row>
    <row r="58" spans="1:35" x14ac:dyDescent="0.25">
      <c r="A58" s="15">
        <v>47</v>
      </c>
      <c r="B58" s="16" t="s">
        <v>14</v>
      </c>
      <c r="C58" s="17" t="s">
        <v>12</v>
      </c>
      <c r="D58" s="432">
        <f>'Пт День 5 Нед 1'!AB58</f>
        <v>0</v>
      </c>
      <c r="E58" s="432"/>
      <c r="F58" s="38"/>
      <c r="G58" s="405">
        <v>7.4999999999999997E-3</v>
      </c>
      <c r="H58" s="144"/>
      <c r="I58" s="144"/>
      <c r="J58" s="38"/>
      <c r="K58" s="38"/>
      <c r="L58" s="490">
        <f t="shared" si="1"/>
        <v>7.4999999999999997E-3</v>
      </c>
      <c r="M58" s="490">
        <f t="shared" si="2"/>
        <v>0</v>
      </c>
      <c r="N58" s="38"/>
      <c r="O58" s="405">
        <v>7.4999999999999997E-3</v>
      </c>
      <c r="P58" s="144"/>
      <c r="Q58" s="144"/>
      <c r="R58" s="38"/>
      <c r="S58" s="38"/>
      <c r="T58" s="38"/>
      <c r="U58" s="168">
        <f t="shared" si="3"/>
        <v>7.4999999999999997E-3</v>
      </c>
      <c r="V58" s="168">
        <f t="shared" si="4"/>
        <v>0</v>
      </c>
      <c r="W58" s="38"/>
      <c r="X58" s="38"/>
      <c r="Y58" s="203">
        <f t="shared" si="5"/>
        <v>0</v>
      </c>
      <c r="Z58" s="38"/>
      <c r="AA58" s="38"/>
      <c r="AB58" s="38"/>
      <c r="AC58" s="362">
        <f t="shared" si="6"/>
        <v>0</v>
      </c>
      <c r="AD58" s="162"/>
      <c r="AE58" s="38"/>
      <c r="AF58" s="38"/>
      <c r="AG58" s="170">
        <f t="shared" si="7"/>
        <v>0</v>
      </c>
      <c r="AH58" s="173">
        <f t="shared" si="8"/>
        <v>1.4999999999999999E-2</v>
      </c>
      <c r="AI58" s="428">
        <f t="shared" si="9"/>
        <v>-1.4999999999999999E-2</v>
      </c>
    </row>
    <row r="59" spans="1:35" x14ac:dyDescent="0.25">
      <c r="A59" s="15">
        <v>48</v>
      </c>
      <c r="B59" s="22" t="s">
        <v>172</v>
      </c>
      <c r="C59" s="17" t="s">
        <v>12</v>
      </c>
      <c r="D59" s="432">
        <f>'Пт День 5 Нед 1'!AB59</f>
        <v>0</v>
      </c>
      <c r="E59" s="432"/>
      <c r="F59" s="38"/>
      <c r="G59" s="144"/>
      <c r="H59" s="144"/>
      <c r="I59" s="144"/>
      <c r="J59" s="38"/>
      <c r="K59" s="38"/>
      <c r="L59" s="490">
        <f t="shared" si="1"/>
        <v>0</v>
      </c>
      <c r="M59" s="490">
        <f t="shared" si="2"/>
        <v>0</v>
      </c>
      <c r="N59" s="38"/>
      <c r="O59" s="144"/>
      <c r="P59" s="144"/>
      <c r="Q59" s="144"/>
      <c r="R59" s="38"/>
      <c r="S59" s="38"/>
      <c r="T59" s="38"/>
      <c r="U59" s="168">
        <f t="shared" si="3"/>
        <v>0</v>
      </c>
      <c r="V59" s="168">
        <f t="shared" si="4"/>
        <v>0</v>
      </c>
      <c r="W59" s="38"/>
      <c r="X59" s="38"/>
      <c r="Y59" s="203">
        <f t="shared" si="5"/>
        <v>0</v>
      </c>
      <c r="Z59" s="38"/>
      <c r="AA59" s="38"/>
      <c r="AB59" s="38"/>
      <c r="AC59" s="362">
        <f t="shared" si="6"/>
        <v>0</v>
      </c>
      <c r="AD59" s="162"/>
      <c r="AE59" s="38"/>
      <c r="AF59" s="38"/>
      <c r="AG59" s="170">
        <f t="shared" si="7"/>
        <v>0</v>
      </c>
      <c r="AH59" s="173">
        <f t="shared" si="8"/>
        <v>0</v>
      </c>
      <c r="AI59" s="428">
        <f t="shared" si="9"/>
        <v>0</v>
      </c>
    </row>
    <row r="60" spans="1:35" x14ac:dyDescent="0.25">
      <c r="A60" s="15">
        <v>49</v>
      </c>
      <c r="B60" s="22" t="s">
        <v>275</v>
      </c>
      <c r="C60" s="17" t="s">
        <v>12</v>
      </c>
      <c r="D60" s="432">
        <f>'Пт День 5 Нед 1'!AB60</f>
        <v>0</v>
      </c>
      <c r="E60" s="432"/>
      <c r="F60" s="38"/>
      <c r="G60" s="144"/>
      <c r="H60" s="144"/>
      <c r="I60" s="144"/>
      <c r="J60" s="38"/>
      <c r="K60" s="38"/>
      <c r="L60" s="490">
        <f t="shared" si="1"/>
        <v>0</v>
      </c>
      <c r="M60" s="490">
        <f t="shared" si="2"/>
        <v>0</v>
      </c>
      <c r="N60" s="38"/>
      <c r="O60" s="144"/>
      <c r="P60" s="144"/>
      <c r="Q60" s="144"/>
      <c r="R60" s="38"/>
      <c r="S60" s="38"/>
      <c r="T60" s="38"/>
      <c r="U60" s="168">
        <f t="shared" si="3"/>
        <v>0</v>
      </c>
      <c r="V60" s="168">
        <f t="shared" si="4"/>
        <v>0</v>
      </c>
      <c r="W60" s="38"/>
      <c r="X60" s="38"/>
      <c r="Y60" s="203">
        <f t="shared" si="5"/>
        <v>0</v>
      </c>
      <c r="Z60" s="38"/>
      <c r="AA60" s="38"/>
      <c r="AB60" s="38"/>
      <c r="AC60" s="362">
        <f t="shared" si="6"/>
        <v>0</v>
      </c>
      <c r="AD60" s="162"/>
      <c r="AE60" s="38"/>
      <c r="AF60" s="38"/>
      <c r="AG60" s="170">
        <f t="shared" si="7"/>
        <v>0</v>
      </c>
      <c r="AH60" s="173">
        <f t="shared" si="8"/>
        <v>0</v>
      </c>
      <c r="AI60" s="428">
        <f t="shared" si="9"/>
        <v>0</v>
      </c>
    </row>
    <row r="61" spans="1:35" x14ac:dyDescent="0.25">
      <c r="A61" s="6"/>
      <c r="B61" s="64" t="s">
        <v>51</v>
      </c>
      <c r="C61" s="7"/>
      <c r="D61" s="432">
        <f>'Пт День 5 Нед 1'!AB61</f>
        <v>0</v>
      </c>
      <c r="E61" s="7"/>
      <c r="F61" s="38"/>
      <c r="G61" s="144"/>
      <c r="H61" s="144"/>
      <c r="I61" s="144"/>
      <c r="J61" s="38"/>
      <c r="K61" s="38"/>
      <c r="L61" s="490">
        <f t="shared" si="1"/>
        <v>0</v>
      </c>
      <c r="M61" s="490">
        <f t="shared" si="2"/>
        <v>0</v>
      </c>
      <c r="N61" s="38"/>
      <c r="O61" s="144"/>
      <c r="P61" s="144"/>
      <c r="Q61" s="144"/>
      <c r="R61" s="38"/>
      <c r="S61" s="38"/>
      <c r="T61" s="38"/>
      <c r="U61" s="168">
        <f t="shared" si="3"/>
        <v>0</v>
      </c>
      <c r="V61" s="168">
        <f t="shared" si="4"/>
        <v>0</v>
      </c>
      <c r="W61" s="38"/>
      <c r="X61" s="38"/>
      <c r="Y61" s="203">
        <f t="shared" si="5"/>
        <v>0</v>
      </c>
      <c r="Z61" s="38"/>
      <c r="AA61" s="38"/>
      <c r="AB61" s="38"/>
      <c r="AC61" s="362">
        <f t="shared" si="6"/>
        <v>0</v>
      </c>
      <c r="AD61" s="162"/>
      <c r="AE61" s="38"/>
      <c r="AF61" s="38"/>
      <c r="AG61" s="170">
        <f t="shared" si="7"/>
        <v>0</v>
      </c>
      <c r="AH61" s="173">
        <f t="shared" si="8"/>
        <v>0</v>
      </c>
      <c r="AI61" s="428">
        <f t="shared" si="9"/>
        <v>0</v>
      </c>
    </row>
    <row r="62" spans="1:35" x14ac:dyDescent="0.25">
      <c r="A62" s="67">
        <v>50</v>
      </c>
      <c r="B62" s="19" t="s">
        <v>52</v>
      </c>
      <c r="C62" s="20" t="s">
        <v>12</v>
      </c>
      <c r="D62" s="432">
        <f>'Пт День 5 Нед 1'!AB62</f>
        <v>0</v>
      </c>
      <c r="E62" s="432"/>
      <c r="F62" s="404">
        <v>4.8099999999999997E-2</v>
      </c>
      <c r="G62" s="144"/>
      <c r="H62" s="144"/>
      <c r="I62" s="144"/>
      <c r="J62" s="38"/>
      <c r="K62" s="38"/>
      <c r="L62" s="490">
        <f t="shared" si="1"/>
        <v>4.8099999999999997E-2</v>
      </c>
      <c r="M62" s="490">
        <f t="shared" si="2"/>
        <v>4.8099999999999997E-2</v>
      </c>
      <c r="N62" s="404">
        <v>9.7000000000000003E-2</v>
      </c>
      <c r="O62" s="144"/>
      <c r="P62" s="144"/>
      <c r="Q62" s="144"/>
      <c r="R62" s="38"/>
      <c r="S62" s="38"/>
      <c r="T62" s="38"/>
      <c r="U62" s="168">
        <f t="shared" si="3"/>
        <v>9.7000000000000003E-2</v>
      </c>
      <c r="V62" s="168">
        <f t="shared" si="4"/>
        <v>9.7000000000000003E-2</v>
      </c>
      <c r="W62" s="38"/>
      <c r="X62" s="38"/>
      <c r="Y62" s="203">
        <f t="shared" si="5"/>
        <v>0</v>
      </c>
      <c r="Z62" s="38"/>
      <c r="AA62" s="38"/>
      <c r="AB62" s="38"/>
      <c r="AC62" s="362">
        <f t="shared" si="6"/>
        <v>0</v>
      </c>
      <c r="AD62" s="162"/>
      <c r="AE62" s="38"/>
      <c r="AF62" s="38"/>
      <c r="AG62" s="170">
        <f t="shared" si="7"/>
        <v>0</v>
      </c>
      <c r="AH62" s="173">
        <f t="shared" si="8"/>
        <v>0.29020000000000001</v>
      </c>
      <c r="AI62" s="428">
        <f t="shared" si="9"/>
        <v>-0.29020000000000001</v>
      </c>
    </row>
    <row r="63" spans="1:35" x14ac:dyDescent="0.25">
      <c r="A63" s="67">
        <v>51</v>
      </c>
      <c r="B63" s="19" t="s">
        <v>173</v>
      </c>
      <c r="C63" s="20" t="s">
        <v>12</v>
      </c>
      <c r="D63" s="432">
        <f>'Пт День 5 Нед 1'!AB63</f>
        <v>0</v>
      </c>
      <c r="E63" s="432"/>
      <c r="F63" s="38"/>
      <c r="G63" s="144"/>
      <c r="H63" s="144"/>
      <c r="I63" s="144"/>
      <c r="J63" s="38"/>
      <c r="K63" s="38"/>
      <c r="L63" s="490">
        <f t="shared" si="1"/>
        <v>0</v>
      </c>
      <c r="M63" s="490">
        <f t="shared" si="2"/>
        <v>0</v>
      </c>
      <c r="N63" s="38"/>
      <c r="O63" s="144"/>
      <c r="P63" s="144"/>
      <c r="Q63" s="144"/>
      <c r="R63" s="38"/>
      <c r="S63" s="38"/>
      <c r="T63" s="38"/>
      <c r="U63" s="168">
        <f t="shared" si="3"/>
        <v>0</v>
      </c>
      <c r="V63" s="168">
        <f t="shared" si="4"/>
        <v>0</v>
      </c>
      <c r="W63" s="38"/>
      <c r="X63" s="38"/>
      <c r="Y63" s="203">
        <f t="shared" si="5"/>
        <v>0</v>
      </c>
      <c r="Z63" s="38"/>
      <c r="AA63" s="38"/>
      <c r="AB63" s="38"/>
      <c r="AC63" s="362">
        <f t="shared" si="6"/>
        <v>0</v>
      </c>
      <c r="AD63" s="162"/>
      <c r="AE63" s="38"/>
      <c r="AF63" s="38"/>
      <c r="AG63" s="170">
        <f t="shared" si="7"/>
        <v>0</v>
      </c>
      <c r="AH63" s="173">
        <f t="shared" si="8"/>
        <v>0</v>
      </c>
      <c r="AI63" s="428">
        <f t="shared" si="9"/>
        <v>0</v>
      </c>
    </row>
    <row r="64" spans="1:35" x14ac:dyDescent="0.25">
      <c r="A64" s="67">
        <v>52</v>
      </c>
      <c r="B64" s="19" t="s">
        <v>100</v>
      </c>
      <c r="C64" s="20" t="s">
        <v>12</v>
      </c>
      <c r="D64" s="432">
        <f>'Пт День 5 Нед 1'!AB64</f>
        <v>0</v>
      </c>
      <c r="E64" s="432"/>
      <c r="F64" s="38"/>
      <c r="G64" s="144"/>
      <c r="H64" s="144"/>
      <c r="I64" s="144"/>
      <c r="J64" s="38"/>
      <c r="K64" s="38"/>
      <c r="L64" s="490">
        <f t="shared" si="1"/>
        <v>0</v>
      </c>
      <c r="M64" s="490">
        <f t="shared" si="2"/>
        <v>0</v>
      </c>
      <c r="N64" s="38"/>
      <c r="O64" s="144"/>
      <c r="P64" s="144"/>
      <c r="Q64" s="144"/>
      <c r="R64" s="38"/>
      <c r="S64" s="38"/>
      <c r="T64" s="38"/>
      <c r="U64" s="168">
        <f t="shared" si="3"/>
        <v>0</v>
      </c>
      <c r="V64" s="168">
        <f t="shared" si="4"/>
        <v>0</v>
      </c>
      <c r="W64" s="38"/>
      <c r="X64" s="38"/>
      <c r="Y64" s="203">
        <f t="shared" si="5"/>
        <v>0</v>
      </c>
      <c r="Z64" s="38"/>
      <c r="AA64" s="38"/>
      <c r="AB64" s="38"/>
      <c r="AC64" s="362">
        <f t="shared" si="6"/>
        <v>0</v>
      </c>
      <c r="AD64" s="162"/>
      <c r="AE64" s="38"/>
      <c r="AF64" s="38"/>
      <c r="AG64" s="170">
        <f t="shared" si="7"/>
        <v>0</v>
      </c>
      <c r="AH64" s="173">
        <f t="shared" si="8"/>
        <v>0</v>
      </c>
      <c r="AI64" s="428">
        <f t="shared" si="9"/>
        <v>0</v>
      </c>
    </row>
    <row r="65" spans="1:35" x14ac:dyDescent="0.25">
      <c r="A65" s="67">
        <v>53</v>
      </c>
      <c r="B65" s="19" t="s">
        <v>200</v>
      </c>
      <c r="C65" s="20" t="s">
        <v>12</v>
      </c>
      <c r="D65" s="432">
        <f>'Пт День 5 Нед 1'!AB65</f>
        <v>0</v>
      </c>
      <c r="E65" s="432"/>
      <c r="F65" s="38"/>
      <c r="G65" s="144"/>
      <c r="H65" s="144"/>
      <c r="I65" s="144"/>
      <c r="J65" s="38"/>
      <c r="K65" s="38"/>
      <c r="L65" s="490">
        <f t="shared" si="1"/>
        <v>0</v>
      </c>
      <c r="M65" s="490">
        <f t="shared" si="2"/>
        <v>0</v>
      </c>
      <c r="N65" s="38"/>
      <c r="O65" s="144"/>
      <c r="P65" s="144"/>
      <c r="Q65" s="144"/>
      <c r="R65" s="38"/>
      <c r="S65" s="38"/>
      <c r="T65" s="38"/>
      <c r="U65" s="168">
        <f t="shared" si="3"/>
        <v>0</v>
      </c>
      <c r="V65" s="168">
        <f t="shared" si="4"/>
        <v>0</v>
      </c>
      <c r="W65" s="38"/>
      <c r="X65" s="38"/>
      <c r="Y65" s="203">
        <f t="shared" si="5"/>
        <v>0</v>
      </c>
      <c r="Z65" s="38"/>
      <c r="AA65" s="38"/>
      <c r="AB65" s="38"/>
      <c r="AC65" s="362">
        <f t="shared" si="6"/>
        <v>0</v>
      </c>
      <c r="AD65" s="162"/>
      <c r="AE65" s="38"/>
      <c r="AF65" s="38"/>
      <c r="AG65" s="170">
        <f t="shared" si="7"/>
        <v>0</v>
      </c>
      <c r="AH65" s="173">
        <f t="shared" si="8"/>
        <v>0</v>
      </c>
      <c r="AI65" s="428">
        <f t="shared" si="9"/>
        <v>0</v>
      </c>
    </row>
    <row r="66" spans="1:35" x14ac:dyDescent="0.25">
      <c r="A66" s="67">
        <v>54</v>
      </c>
      <c r="B66" s="16" t="s">
        <v>90</v>
      </c>
      <c r="C66" s="25" t="s">
        <v>12</v>
      </c>
      <c r="D66" s="432">
        <f>'Пт День 5 Нед 1'!AB66</f>
        <v>0</v>
      </c>
      <c r="E66" s="434"/>
      <c r="F66" s="38"/>
      <c r="G66" s="144"/>
      <c r="H66" s="144"/>
      <c r="I66" s="144"/>
      <c r="J66" s="38"/>
      <c r="K66" s="38"/>
      <c r="L66" s="490">
        <f t="shared" si="1"/>
        <v>0</v>
      </c>
      <c r="M66" s="490">
        <f t="shared" si="2"/>
        <v>0</v>
      </c>
      <c r="N66" s="38"/>
      <c r="O66" s="144"/>
      <c r="P66" s="144"/>
      <c r="Q66" s="144"/>
      <c r="R66" s="38"/>
      <c r="S66" s="38"/>
      <c r="T66" s="38"/>
      <c r="U66" s="168">
        <f t="shared" si="3"/>
        <v>0</v>
      </c>
      <c r="V66" s="168">
        <f t="shared" si="4"/>
        <v>0</v>
      </c>
      <c r="W66" s="38"/>
      <c r="X66" s="38"/>
      <c r="Y66" s="203">
        <f t="shared" si="5"/>
        <v>0</v>
      </c>
      <c r="Z66" s="38"/>
      <c r="AA66" s="38"/>
      <c r="AB66" s="38"/>
      <c r="AC66" s="362">
        <f t="shared" si="6"/>
        <v>0</v>
      </c>
      <c r="AD66" s="162"/>
      <c r="AE66" s="38"/>
      <c r="AF66" s="38"/>
      <c r="AG66" s="170">
        <f t="shared" si="7"/>
        <v>0</v>
      </c>
      <c r="AH66" s="173">
        <f t="shared" si="8"/>
        <v>0</v>
      </c>
      <c r="AI66" s="428">
        <f t="shared" si="9"/>
        <v>0</v>
      </c>
    </row>
    <row r="67" spans="1:35" x14ac:dyDescent="0.25">
      <c r="A67" s="67">
        <v>55</v>
      </c>
      <c r="B67" s="337" t="s">
        <v>120</v>
      </c>
      <c r="C67" s="55" t="s">
        <v>12</v>
      </c>
      <c r="D67" s="432">
        <f>'Пт День 5 Нед 1'!AB67</f>
        <v>0</v>
      </c>
      <c r="E67" s="444"/>
      <c r="F67" s="483"/>
      <c r="G67" s="144"/>
      <c r="H67" s="144"/>
      <c r="I67" s="144"/>
      <c r="J67" s="38"/>
      <c r="K67" s="38"/>
      <c r="L67" s="490">
        <f t="shared" si="1"/>
        <v>0</v>
      </c>
      <c r="M67" s="490">
        <f t="shared" si="2"/>
        <v>0</v>
      </c>
      <c r="N67" s="483"/>
      <c r="O67" s="144"/>
      <c r="P67" s="144"/>
      <c r="Q67" s="144"/>
      <c r="R67" s="38"/>
      <c r="S67" s="38"/>
      <c r="T67" s="38"/>
      <c r="U67" s="168">
        <f t="shared" si="3"/>
        <v>0</v>
      </c>
      <c r="V67" s="168">
        <f t="shared" si="4"/>
        <v>0</v>
      </c>
      <c r="W67" s="38"/>
      <c r="X67" s="38"/>
      <c r="Y67" s="203">
        <f t="shared" si="5"/>
        <v>0</v>
      </c>
      <c r="Z67" s="38"/>
      <c r="AA67" s="38"/>
      <c r="AB67" s="38"/>
      <c r="AC67" s="362">
        <f t="shared" si="6"/>
        <v>0</v>
      </c>
      <c r="AD67" s="162"/>
      <c r="AE67" s="38"/>
      <c r="AF67" s="38"/>
      <c r="AG67" s="170">
        <f t="shared" si="7"/>
        <v>0</v>
      </c>
      <c r="AH67" s="173">
        <f t="shared" si="8"/>
        <v>0</v>
      </c>
      <c r="AI67" s="428">
        <f t="shared" si="9"/>
        <v>0</v>
      </c>
    </row>
    <row r="68" spans="1:35" x14ac:dyDescent="0.25">
      <c r="A68" s="67">
        <v>56</v>
      </c>
      <c r="B68" s="19" t="s">
        <v>53</v>
      </c>
      <c r="C68" s="20" t="s">
        <v>12</v>
      </c>
      <c r="D68" s="432">
        <f>'Пт День 5 Нед 1'!AB68</f>
        <v>0</v>
      </c>
      <c r="E68" s="432"/>
      <c r="F68" s="38"/>
      <c r="G68" s="144"/>
      <c r="H68" s="144"/>
      <c r="I68" s="144"/>
      <c r="J68" s="38"/>
      <c r="K68" s="38"/>
      <c r="L68" s="490">
        <f t="shared" si="1"/>
        <v>0</v>
      </c>
      <c r="M68" s="490">
        <f t="shared" si="2"/>
        <v>0</v>
      </c>
      <c r="N68" s="38"/>
      <c r="O68" s="144"/>
      <c r="P68" s="144"/>
      <c r="Q68" s="144"/>
      <c r="R68" s="38"/>
      <c r="S68" s="38"/>
      <c r="T68" s="38"/>
      <c r="U68" s="168">
        <f t="shared" si="3"/>
        <v>0</v>
      </c>
      <c r="V68" s="168">
        <f t="shared" si="4"/>
        <v>0</v>
      </c>
      <c r="W68" s="38"/>
      <c r="X68" s="38"/>
      <c r="Y68" s="203">
        <f t="shared" si="5"/>
        <v>0</v>
      </c>
      <c r="Z68" s="38"/>
      <c r="AA68" s="38"/>
      <c r="AB68" s="38"/>
      <c r="AC68" s="362">
        <f t="shared" si="6"/>
        <v>0</v>
      </c>
      <c r="AD68" s="162"/>
      <c r="AE68" s="38"/>
      <c r="AF68" s="38"/>
      <c r="AG68" s="170">
        <f t="shared" si="7"/>
        <v>0</v>
      </c>
      <c r="AH68" s="173">
        <f t="shared" si="8"/>
        <v>0</v>
      </c>
      <c r="AI68" s="428">
        <f t="shared" si="9"/>
        <v>0</v>
      </c>
    </row>
    <row r="69" spans="1:35" x14ac:dyDescent="0.25">
      <c r="A69" s="67">
        <v>57</v>
      </c>
      <c r="B69" s="16" t="s">
        <v>54</v>
      </c>
      <c r="C69" s="17" t="s">
        <v>12</v>
      </c>
      <c r="D69" s="432">
        <f>'Пт День 5 Нед 1'!AB69</f>
        <v>-2.7300000000000001E-2</v>
      </c>
      <c r="E69" s="432"/>
      <c r="F69" s="38"/>
      <c r="G69" s="144"/>
      <c r="H69" s="144"/>
      <c r="I69" s="144"/>
      <c r="J69" s="38"/>
      <c r="K69" s="38"/>
      <c r="L69" s="490">
        <f t="shared" si="1"/>
        <v>0</v>
      </c>
      <c r="M69" s="490">
        <f t="shared" si="2"/>
        <v>0</v>
      </c>
      <c r="N69" s="38"/>
      <c r="O69" s="144"/>
      <c r="P69" s="144"/>
      <c r="Q69" s="144"/>
      <c r="R69" s="38"/>
      <c r="S69" s="38"/>
      <c r="T69" s="38"/>
      <c r="U69" s="168">
        <f t="shared" si="3"/>
        <v>0</v>
      </c>
      <c r="V69" s="168">
        <f t="shared" si="4"/>
        <v>0</v>
      </c>
      <c r="W69" s="38"/>
      <c r="X69" s="38"/>
      <c r="Y69" s="203">
        <f t="shared" si="5"/>
        <v>0</v>
      </c>
      <c r="Z69" s="38"/>
      <c r="AA69" s="38"/>
      <c r="AB69" s="38"/>
      <c r="AC69" s="362">
        <f t="shared" si="6"/>
        <v>0</v>
      </c>
      <c r="AD69" s="162"/>
      <c r="AE69" s="38"/>
      <c r="AF69" s="38"/>
      <c r="AG69" s="170">
        <f t="shared" si="7"/>
        <v>0</v>
      </c>
      <c r="AH69" s="173">
        <f t="shared" si="8"/>
        <v>0</v>
      </c>
      <c r="AI69" s="428">
        <f t="shared" si="9"/>
        <v>-2.7300000000000001E-2</v>
      </c>
    </row>
    <row r="70" spans="1:35" x14ac:dyDescent="0.25">
      <c r="A70" s="67">
        <v>58</v>
      </c>
      <c r="B70" s="16" t="s">
        <v>55</v>
      </c>
      <c r="C70" s="17" t="s">
        <v>12</v>
      </c>
      <c r="D70" s="432">
        <f>'Пт День 5 Нед 1'!AB70</f>
        <v>0</v>
      </c>
      <c r="E70" s="432"/>
      <c r="F70" s="38"/>
      <c r="G70" s="144"/>
      <c r="H70" s="144"/>
      <c r="I70" s="144"/>
      <c r="J70" s="38"/>
      <c r="K70" s="38"/>
      <c r="L70" s="490">
        <f t="shared" si="1"/>
        <v>0</v>
      </c>
      <c r="M70" s="490">
        <f t="shared" si="2"/>
        <v>0</v>
      </c>
      <c r="N70" s="38"/>
      <c r="O70" s="144"/>
      <c r="P70" s="144"/>
      <c r="Q70" s="144"/>
      <c r="R70" s="38"/>
      <c r="S70" s="38"/>
      <c r="T70" s="38"/>
      <c r="U70" s="168">
        <f t="shared" si="3"/>
        <v>0</v>
      </c>
      <c r="V70" s="168">
        <f t="shared" si="4"/>
        <v>0</v>
      </c>
      <c r="W70" s="38"/>
      <c r="X70" s="38"/>
      <c r="Y70" s="203">
        <f t="shared" si="5"/>
        <v>0</v>
      </c>
      <c r="Z70" s="38"/>
      <c r="AA70" s="38"/>
      <c r="AB70" s="38"/>
      <c r="AC70" s="362">
        <f t="shared" si="6"/>
        <v>0</v>
      </c>
      <c r="AD70" s="162"/>
      <c r="AE70" s="38"/>
      <c r="AF70" s="38"/>
      <c r="AG70" s="170">
        <f t="shared" si="7"/>
        <v>0</v>
      </c>
      <c r="AH70" s="173">
        <f t="shared" si="8"/>
        <v>0</v>
      </c>
      <c r="AI70" s="428">
        <f t="shared" si="9"/>
        <v>0</v>
      </c>
    </row>
    <row r="71" spans="1:35" x14ac:dyDescent="0.25">
      <c r="A71" s="67">
        <v>59</v>
      </c>
      <c r="B71" s="16" t="s">
        <v>56</v>
      </c>
      <c r="C71" s="17" t="s">
        <v>12</v>
      </c>
      <c r="D71" s="432">
        <f>'Пт День 5 Нед 1'!AB71</f>
        <v>-1.52E-2</v>
      </c>
      <c r="E71" s="432"/>
      <c r="F71" s="38"/>
      <c r="G71" s="144"/>
      <c r="H71" s="144"/>
      <c r="I71" s="144"/>
      <c r="J71" s="38"/>
      <c r="K71" s="38"/>
      <c r="L71" s="490">
        <f t="shared" si="1"/>
        <v>0</v>
      </c>
      <c r="M71" s="490">
        <f t="shared" si="2"/>
        <v>0</v>
      </c>
      <c r="N71" s="38"/>
      <c r="O71" s="144"/>
      <c r="P71" s="144"/>
      <c r="Q71" s="144"/>
      <c r="R71" s="38"/>
      <c r="S71" s="38"/>
      <c r="T71" s="38"/>
      <c r="U71" s="168">
        <f t="shared" si="3"/>
        <v>0</v>
      </c>
      <c r="V71" s="168">
        <f t="shared" si="4"/>
        <v>0</v>
      </c>
      <c r="W71" s="38"/>
      <c r="X71" s="38"/>
      <c r="Y71" s="203">
        <f t="shared" si="5"/>
        <v>0</v>
      </c>
      <c r="Z71" s="38"/>
      <c r="AA71" s="38"/>
      <c r="AB71" s="38"/>
      <c r="AC71" s="362">
        <f t="shared" si="6"/>
        <v>0</v>
      </c>
      <c r="AD71" s="222">
        <v>3.0000000000000001E-3</v>
      </c>
      <c r="AE71" s="38"/>
      <c r="AF71" s="38"/>
      <c r="AG71" s="170">
        <f t="shared" si="7"/>
        <v>3.0000000000000001E-3</v>
      </c>
      <c r="AH71" s="173">
        <f t="shared" si="8"/>
        <v>3.0000000000000001E-3</v>
      </c>
      <c r="AI71" s="428">
        <f t="shared" ref="AI71:AI102" si="10">(D71+E71)-AH71</f>
        <v>-1.8200000000000001E-2</v>
      </c>
    </row>
    <row r="72" spans="1:35" x14ac:dyDescent="0.25">
      <c r="A72" s="67">
        <v>60</v>
      </c>
      <c r="B72" s="337" t="s">
        <v>107</v>
      </c>
      <c r="C72" s="55" t="s">
        <v>12</v>
      </c>
      <c r="D72" s="432">
        <f>'Пт День 5 Нед 1'!AB72</f>
        <v>0</v>
      </c>
      <c r="E72" s="444"/>
      <c r="F72" s="38"/>
      <c r="G72" s="144"/>
      <c r="H72" s="144"/>
      <c r="I72" s="144"/>
      <c r="J72" s="38"/>
      <c r="K72" s="38"/>
      <c r="L72" s="490">
        <f t="shared" ref="L72:L135" si="11">(K72+J72+G72+F72+I72)*$L$5</f>
        <v>0</v>
      </c>
      <c r="M72" s="490">
        <f t="shared" ref="M72:M135" si="12">(K72+J72+I72+F72+H72)*$M$5</f>
        <v>0</v>
      </c>
      <c r="N72" s="38"/>
      <c r="O72" s="144"/>
      <c r="P72" s="144"/>
      <c r="Q72" s="144"/>
      <c r="R72" s="38"/>
      <c r="S72" s="38"/>
      <c r="T72" s="38"/>
      <c r="U72" s="168">
        <f t="shared" ref="U72:U135" si="13">(N72+O72+Q72+R72+S72)*$U$5</f>
        <v>0</v>
      </c>
      <c r="V72" s="168">
        <f t="shared" ref="V72:V135" si="14">(N72+P72+Q72+R72+S72)*$V$5</f>
        <v>0</v>
      </c>
      <c r="W72" s="38"/>
      <c r="X72" s="38"/>
      <c r="Y72" s="203">
        <f t="shared" ref="Y72:Y135" si="15">(X72+W72)*$Y$5</f>
        <v>0</v>
      </c>
      <c r="Z72" s="38"/>
      <c r="AA72" s="38"/>
      <c r="AB72" s="38"/>
      <c r="AC72" s="362">
        <f t="shared" ref="AC72:AC135" si="16">(AB72+AA72+Z72)*$AC$5</f>
        <v>0</v>
      </c>
      <c r="AD72" s="162"/>
      <c r="AE72" s="38"/>
      <c r="AF72" s="38"/>
      <c r="AG72" s="170">
        <f t="shared" si="7"/>
        <v>0</v>
      </c>
      <c r="AH72" s="173">
        <f t="shared" ref="AH72:AH135" si="17">L72+M72+U72+V72+Y72+AG72</f>
        <v>0</v>
      </c>
      <c r="AI72" s="428">
        <f t="shared" si="10"/>
        <v>0</v>
      </c>
    </row>
    <row r="73" spans="1:35" x14ac:dyDescent="0.25">
      <c r="A73" s="15"/>
      <c r="B73" s="268" t="s">
        <v>178</v>
      </c>
      <c r="C73" s="7"/>
      <c r="D73" s="432">
        <f>'Пт День 5 Нед 1'!AB73</f>
        <v>0</v>
      </c>
      <c r="E73" s="7"/>
      <c r="F73" s="38"/>
      <c r="G73" s="144"/>
      <c r="H73" s="144"/>
      <c r="I73" s="144"/>
      <c r="J73" s="38"/>
      <c r="K73" s="38"/>
      <c r="L73" s="490">
        <f t="shared" si="11"/>
        <v>0</v>
      </c>
      <c r="M73" s="490">
        <f t="shared" si="12"/>
        <v>0</v>
      </c>
      <c r="N73" s="38"/>
      <c r="O73" s="144"/>
      <c r="P73" s="144"/>
      <c r="Q73" s="144"/>
      <c r="R73" s="38"/>
      <c r="S73" s="38"/>
      <c r="T73" s="38"/>
      <c r="U73" s="168">
        <f t="shared" si="13"/>
        <v>0</v>
      </c>
      <c r="V73" s="168">
        <f t="shared" si="14"/>
        <v>0</v>
      </c>
      <c r="W73" s="38"/>
      <c r="X73" s="38"/>
      <c r="Y73" s="203">
        <f t="shared" si="15"/>
        <v>0</v>
      </c>
      <c r="Z73" s="38"/>
      <c r="AA73" s="38"/>
      <c r="AB73" s="38"/>
      <c r="AC73" s="362">
        <f t="shared" si="16"/>
        <v>0</v>
      </c>
      <c r="AD73" s="162"/>
      <c r="AE73" s="38"/>
      <c r="AF73" s="38"/>
      <c r="AG73" s="170">
        <f t="shared" ref="AG73:AG136" si="18">(AD73+AE73+AF73)*$AG$5</f>
        <v>0</v>
      </c>
      <c r="AH73" s="173">
        <f t="shared" si="17"/>
        <v>0</v>
      </c>
      <c r="AI73" s="428">
        <f t="shared" si="10"/>
        <v>0</v>
      </c>
    </row>
    <row r="74" spans="1:35" x14ac:dyDescent="0.25">
      <c r="A74" s="15">
        <v>61</v>
      </c>
      <c r="B74" s="16" t="s">
        <v>57</v>
      </c>
      <c r="C74" s="17" t="s">
        <v>12</v>
      </c>
      <c r="D74" s="432">
        <f>'Пт День 5 Нед 1'!AB74</f>
        <v>-6.0000000000000001E-3</v>
      </c>
      <c r="E74" s="432"/>
      <c r="F74" s="38"/>
      <c r="G74" s="144"/>
      <c r="H74" s="144"/>
      <c r="I74" s="144"/>
      <c r="J74" s="38">
        <v>1E-3</v>
      </c>
      <c r="K74" s="38"/>
      <c r="L74" s="490">
        <f t="shared" si="11"/>
        <v>1E-3</v>
      </c>
      <c r="M74" s="490">
        <f t="shared" si="12"/>
        <v>1E-3</v>
      </c>
      <c r="N74" s="38"/>
      <c r="O74" s="144"/>
      <c r="P74" s="144"/>
      <c r="Q74" s="144"/>
      <c r="R74" s="38">
        <v>1E-3</v>
      </c>
      <c r="S74" s="38"/>
      <c r="T74" s="38"/>
      <c r="U74" s="168">
        <f t="shared" si="13"/>
        <v>1E-3</v>
      </c>
      <c r="V74" s="168">
        <f t="shared" si="14"/>
        <v>1E-3</v>
      </c>
      <c r="W74" s="38"/>
      <c r="X74" s="203">
        <v>5.0000000000000001E-4</v>
      </c>
      <c r="Y74" s="203">
        <f t="shared" si="15"/>
        <v>5.0000000000000001E-4</v>
      </c>
      <c r="Z74" s="38"/>
      <c r="AA74" s="38"/>
      <c r="AB74" s="38"/>
      <c r="AC74" s="362">
        <f t="shared" si="16"/>
        <v>0</v>
      </c>
      <c r="AD74" s="162"/>
      <c r="AE74" s="404">
        <v>5.0000000000000001E-4</v>
      </c>
      <c r="AF74" s="38"/>
      <c r="AG74" s="170">
        <f t="shared" si="18"/>
        <v>5.0000000000000001E-4</v>
      </c>
      <c r="AH74" s="173">
        <f t="shared" si="17"/>
        <v>5.000000000000001E-3</v>
      </c>
      <c r="AI74" s="428">
        <f t="shared" si="10"/>
        <v>-1.1000000000000001E-2</v>
      </c>
    </row>
    <row r="75" spans="1:35" x14ac:dyDescent="0.25">
      <c r="A75" s="15">
        <v>62</v>
      </c>
      <c r="B75" s="16" t="s">
        <v>58</v>
      </c>
      <c r="C75" s="17" t="s">
        <v>12</v>
      </c>
      <c r="D75" s="432">
        <f>'Пт День 5 Нед 1'!AB75</f>
        <v>0</v>
      </c>
      <c r="E75" s="432"/>
      <c r="F75" s="38"/>
      <c r="G75" s="144"/>
      <c r="H75" s="144"/>
      <c r="I75" s="144"/>
      <c r="J75" s="38"/>
      <c r="K75" s="38"/>
      <c r="L75" s="490">
        <f t="shared" si="11"/>
        <v>0</v>
      </c>
      <c r="M75" s="490">
        <f t="shared" si="12"/>
        <v>0</v>
      </c>
      <c r="N75" s="38"/>
      <c r="O75" s="144"/>
      <c r="P75" s="144"/>
      <c r="Q75" s="144"/>
      <c r="R75" s="38"/>
      <c r="S75" s="38"/>
      <c r="T75" s="38"/>
      <c r="U75" s="168">
        <f t="shared" si="13"/>
        <v>0</v>
      </c>
      <c r="V75" s="168">
        <f t="shared" si="14"/>
        <v>0</v>
      </c>
      <c r="W75" s="38"/>
      <c r="X75" s="38"/>
      <c r="Y75" s="203">
        <f t="shared" si="15"/>
        <v>0</v>
      </c>
      <c r="Z75" s="38"/>
      <c r="AA75" s="38"/>
      <c r="AB75" s="38"/>
      <c r="AC75" s="362">
        <f t="shared" si="16"/>
        <v>0</v>
      </c>
      <c r="AD75" s="162"/>
      <c r="AE75" s="38"/>
      <c r="AF75" s="38"/>
      <c r="AG75" s="170">
        <f t="shared" si="18"/>
        <v>0</v>
      </c>
      <c r="AH75" s="173">
        <f t="shared" si="17"/>
        <v>0</v>
      </c>
      <c r="AI75" s="428">
        <f t="shared" si="10"/>
        <v>0</v>
      </c>
    </row>
    <row r="76" spans="1:35" x14ac:dyDescent="0.25">
      <c r="A76" s="15">
        <v>63</v>
      </c>
      <c r="B76" s="16" t="s">
        <v>59</v>
      </c>
      <c r="C76" s="17" t="s">
        <v>12</v>
      </c>
      <c r="D76" s="432">
        <f>'Пт День 5 Нед 1'!AB76</f>
        <v>0</v>
      </c>
      <c r="E76" s="432"/>
      <c r="F76" s="38"/>
      <c r="G76" s="144"/>
      <c r="H76" s="144"/>
      <c r="I76" s="144"/>
      <c r="J76" s="38"/>
      <c r="K76" s="38"/>
      <c r="L76" s="490">
        <f t="shared" si="11"/>
        <v>0</v>
      </c>
      <c r="M76" s="490">
        <f t="shared" si="12"/>
        <v>0</v>
      </c>
      <c r="N76" s="38"/>
      <c r="O76" s="144"/>
      <c r="P76" s="144"/>
      <c r="Q76" s="144"/>
      <c r="R76" s="38"/>
      <c r="S76" s="38"/>
      <c r="T76" s="38"/>
      <c r="U76" s="168">
        <f t="shared" si="13"/>
        <v>0</v>
      </c>
      <c r="V76" s="168">
        <f t="shared" si="14"/>
        <v>0</v>
      </c>
      <c r="W76" s="38"/>
      <c r="X76" s="38"/>
      <c r="Y76" s="203">
        <f t="shared" si="15"/>
        <v>0</v>
      </c>
      <c r="Z76" s="38"/>
      <c r="AA76" s="38"/>
      <c r="AB76" s="38"/>
      <c r="AC76" s="362">
        <f t="shared" si="16"/>
        <v>0</v>
      </c>
      <c r="AD76" s="162"/>
      <c r="AE76" s="38"/>
      <c r="AF76" s="38"/>
      <c r="AG76" s="170">
        <f t="shared" si="18"/>
        <v>0</v>
      </c>
      <c r="AH76" s="173">
        <f t="shared" si="17"/>
        <v>0</v>
      </c>
      <c r="AI76" s="428">
        <f t="shared" si="10"/>
        <v>0</v>
      </c>
    </row>
    <row r="77" spans="1:35" x14ac:dyDescent="0.25">
      <c r="A77" s="15">
        <v>64</v>
      </c>
      <c r="B77" s="16" t="s">
        <v>60</v>
      </c>
      <c r="C77" s="17" t="s">
        <v>12</v>
      </c>
      <c r="D77" s="432">
        <f>'Пт День 5 Нед 1'!AB77</f>
        <v>-0.01</v>
      </c>
      <c r="E77" s="432"/>
      <c r="F77" s="38"/>
      <c r="G77" s="144"/>
      <c r="H77" s="144"/>
      <c r="I77" s="144"/>
      <c r="J77" s="38"/>
      <c r="K77" s="38"/>
      <c r="L77" s="490">
        <f t="shared" si="11"/>
        <v>0</v>
      </c>
      <c r="M77" s="490">
        <f t="shared" si="12"/>
        <v>0</v>
      </c>
      <c r="N77" s="38"/>
      <c r="O77" s="144"/>
      <c r="P77" s="144"/>
      <c r="Q77" s="144"/>
      <c r="R77" s="38"/>
      <c r="S77" s="38"/>
      <c r="T77" s="38"/>
      <c r="U77" s="168">
        <f t="shared" si="13"/>
        <v>0</v>
      </c>
      <c r="V77" s="168">
        <f t="shared" si="14"/>
        <v>0</v>
      </c>
      <c r="W77" s="38"/>
      <c r="X77" s="38"/>
      <c r="Y77" s="203">
        <f t="shared" si="15"/>
        <v>0</v>
      </c>
      <c r="Z77" s="38"/>
      <c r="AA77" s="38"/>
      <c r="AB77" s="38"/>
      <c r="AC77" s="362">
        <f t="shared" si="16"/>
        <v>0</v>
      </c>
      <c r="AD77" s="162"/>
      <c r="AE77" s="38"/>
      <c r="AF77" s="38"/>
      <c r="AG77" s="170">
        <f t="shared" si="18"/>
        <v>0</v>
      </c>
      <c r="AH77" s="173">
        <f t="shared" si="17"/>
        <v>0</v>
      </c>
      <c r="AI77" s="428">
        <f t="shared" si="10"/>
        <v>-0.01</v>
      </c>
    </row>
    <row r="78" spans="1:35" x14ac:dyDescent="0.25">
      <c r="A78" s="15">
        <v>65</v>
      </c>
      <c r="B78" s="16" t="s">
        <v>175</v>
      </c>
      <c r="C78" s="17" t="s">
        <v>12</v>
      </c>
      <c r="D78" s="432">
        <f>'Пт День 5 Нед 1'!AB78</f>
        <v>0</v>
      </c>
      <c r="E78" s="432"/>
      <c r="F78" s="38"/>
      <c r="G78" s="144"/>
      <c r="H78" s="144"/>
      <c r="I78" s="144"/>
      <c r="J78" s="38"/>
      <c r="K78" s="38"/>
      <c r="L78" s="490">
        <f t="shared" si="11"/>
        <v>0</v>
      </c>
      <c r="M78" s="490">
        <f t="shared" si="12"/>
        <v>0</v>
      </c>
      <c r="N78" s="38"/>
      <c r="O78" s="144"/>
      <c r="P78" s="144"/>
      <c r="Q78" s="144"/>
      <c r="R78" s="38"/>
      <c r="S78" s="38"/>
      <c r="T78" s="38"/>
      <c r="U78" s="168">
        <f t="shared" si="13"/>
        <v>0</v>
      </c>
      <c r="V78" s="168">
        <f t="shared" si="14"/>
        <v>0</v>
      </c>
      <c r="W78" s="38"/>
      <c r="X78" s="38"/>
      <c r="Y78" s="203">
        <f t="shared" si="15"/>
        <v>0</v>
      </c>
      <c r="Z78" s="38"/>
      <c r="AA78" s="38"/>
      <c r="AB78" s="38"/>
      <c r="AC78" s="362">
        <f t="shared" si="16"/>
        <v>0</v>
      </c>
      <c r="AD78" s="162"/>
      <c r="AE78" s="38"/>
      <c r="AF78" s="38"/>
      <c r="AG78" s="170">
        <f t="shared" si="18"/>
        <v>0</v>
      </c>
      <c r="AH78" s="173">
        <f t="shared" si="17"/>
        <v>0</v>
      </c>
      <c r="AI78" s="428">
        <f t="shared" si="10"/>
        <v>0</v>
      </c>
    </row>
    <row r="79" spans="1:35" x14ac:dyDescent="0.25">
      <c r="A79" s="15"/>
      <c r="B79" s="268" t="s">
        <v>176</v>
      </c>
      <c r="C79" s="7"/>
      <c r="D79" s="432">
        <f>'Пт День 5 Нед 1'!AB79</f>
        <v>0</v>
      </c>
      <c r="E79" s="7"/>
      <c r="F79" s="38"/>
      <c r="G79" s="144"/>
      <c r="H79" s="144"/>
      <c r="I79" s="144"/>
      <c r="J79" s="38"/>
      <c r="K79" s="38"/>
      <c r="L79" s="490">
        <f t="shared" si="11"/>
        <v>0</v>
      </c>
      <c r="M79" s="490">
        <f t="shared" si="12"/>
        <v>0</v>
      </c>
      <c r="N79" s="38"/>
      <c r="O79" s="144"/>
      <c r="P79" s="144"/>
      <c r="Q79" s="144"/>
      <c r="R79" s="38"/>
      <c r="S79" s="38"/>
      <c r="T79" s="38"/>
      <c r="U79" s="168">
        <f t="shared" si="13"/>
        <v>0</v>
      </c>
      <c r="V79" s="168">
        <f t="shared" si="14"/>
        <v>0</v>
      </c>
      <c r="W79" s="38"/>
      <c r="X79" s="38"/>
      <c r="Y79" s="203">
        <f t="shared" si="15"/>
        <v>0</v>
      </c>
      <c r="Z79" s="38"/>
      <c r="AA79" s="38"/>
      <c r="AB79" s="38"/>
      <c r="AC79" s="362">
        <f t="shared" si="16"/>
        <v>0</v>
      </c>
      <c r="AD79" s="162"/>
      <c r="AE79" s="38"/>
      <c r="AF79" s="38"/>
      <c r="AG79" s="170">
        <f t="shared" si="18"/>
        <v>0</v>
      </c>
      <c r="AH79" s="173">
        <f t="shared" si="17"/>
        <v>0</v>
      </c>
      <c r="AI79" s="428">
        <f t="shared" si="10"/>
        <v>0</v>
      </c>
    </row>
    <row r="80" spans="1:35" x14ac:dyDescent="0.25">
      <c r="A80" s="15">
        <v>66</v>
      </c>
      <c r="B80" s="19" t="s">
        <v>66</v>
      </c>
      <c r="C80" s="20" t="s">
        <v>12</v>
      </c>
      <c r="D80" s="432">
        <f>'Пт День 5 Нед 1'!AB80</f>
        <v>-8.1600000000000006E-2</v>
      </c>
      <c r="E80" s="432"/>
      <c r="F80" s="38"/>
      <c r="G80" s="144"/>
      <c r="H80" s="144"/>
      <c r="I80" s="144"/>
      <c r="J80" s="38"/>
      <c r="K80" s="38"/>
      <c r="L80" s="490">
        <f t="shared" si="11"/>
        <v>0</v>
      </c>
      <c r="M80" s="490">
        <f t="shared" si="12"/>
        <v>0</v>
      </c>
      <c r="N80" s="38"/>
      <c r="O80" s="144"/>
      <c r="P80" s="144"/>
      <c r="Q80" s="144"/>
      <c r="R80" s="38"/>
      <c r="S80" s="38"/>
      <c r="T80" s="38"/>
      <c r="U80" s="168">
        <f t="shared" si="13"/>
        <v>0</v>
      </c>
      <c r="V80" s="168">
        <f t="shared" si="14"/>
        <v>0</v>
      </c>
      <c r="W80" s="38"/>
      <c r="X80" s="38"/>
      <c r="Y80" s="203">
        <f t="shared" si="15"/>
        <v>0</v>
      </c>
      <c r="Z80" s="38"/>
      <c r="AA80" s="38"/>
      <c r="AB80" s="38"/>
      <c r="AC80" s="362">
        <f t="shared" si="16"/>
        <v>0</v>
      </c>
      <c r="AD80" s="162"/>
      <c r="AE80" s="38"/>
      <c r="AF80" s="38"/>
      <c r="AG80" s="170">
        <f t="shared" si="18"/>
        <v>0</v>
      </c>
      <c r="AH80" s="173">
        <f t="shared" si="17"/>
        <v>0</v>
      </c>
      <c r="AI80" s="428">
        <f t="shared" si="10"/>
        <v>-8.1600000000000006E-2</v>
      </c>
    </row>
    <row r="81" spans="1:35" x14ac:dyDescent="0.25">
      <c r="A81" s="15">
        <v>67</v>
      </c>
      <c r="B81" s="19" t="s">
        <v>67</v>
      </c>
      <c r="C81" s="20" t="s">
        <v>12</v>
      </c>
      <c r="D81" s="432">
        <f>'Пт День 5 Нед 1'!AB81</f>
        <v>-1.0200000000000001E-2</v>
      </c>
      <c r="E81" s="432"/>
      <c r="F81" s="38"/>
      <c r="G81" s="144"/>
      <c r="H81" s="144"/>
      <c r="I81" s="144"/>
      <c r="J81" s="38"/>
      <c r="K81" s="38"/>
      <c r="L81" s="490">
        <f t="shared" si="11"/>
        <v>0</v>
      </c>
      <c r="M81" s="490">
        <f t="shared" si="12"/>
        <v>0</v>
      </c>
      <c r="N81" s="38"/>
      <c r="O81" s="144"/>
      <c r="P81" s="144"/>
      <c r="Q81" s="144"/>
      <c r="R81" s="38"/>
      <c r="S81" s="38"/>
      <c r="T81" s="38"/>
      <c r="U81" s="168">
        <f t="shared" si="13"/>
        <v>0</v>
      </c>
      <c r="V81" s="168">
        <f t="shared" si="14"/>
        <v>0</v>
      </c>
      <c r="W81" s="38"/>
      <c r="X81" s="38"/>
      <c r="Y81" s="203">
        <f t="shared" si="15"/>
        <v>0</v>
      </c>
      <c r="Z81" s="38"/>
      <c r="AA81" s="38"/>
      <c r="AB81" s="38"/>
      <c r="AC81" s="362">
        <f t="shared" si="16"/>
        <v>0</v>
      </c>
      <c r="AD81" s="162"/>
      <c r="AE81" s="38"/>
      <c r="AF81" s="38"/>
      <c r="AG81" s="170">
        <f t="shared" si="18"/>
        <v>0</v>
      </c>
      <c r="AH81" s="173">
        <f t="shared" si="17"/>
        <v>0</v>
      </c>
      <c r="AI81" s="428">
        <f t="shared" si="10"/>
        <v>-1.0200000000000001E-2</v>
      </c>
    </row>
    <row r="82" spans="1:35" x14ac:dyDescent="0.25">
      <c r="A82" s="15">
        <v>68</v>
      </c>
      <c r="B82" s="19" t="s">
        <v>68</v>
      </c>
      <c r="C82" s="20" t="s">
        <v>12</v>
      </c>
      <c r="D82" s="432">
        <f>'Пт День 5 Нед 1'!AB82</f>
        <v>0</v>
      </c>
      <c r="E82" s="432"/>
      <c r="F82" s="38"/>
      <c r="G82" s="144"/>
      <c r="H82" s="144"/>
      <c r="I82" s="144"/>
      <c r="J82" s="38"/>
      <c r="K82" s="38"/>
      <c r="L82" s="490">
        <f t="shared" si="11"/>
        <v>0</v>
      </c>
      <c r="M82" s="490">
        <f t="shared" si="12"/>
        <v>0</v>
      </c>
      <c r="N82" s="38"/>
      <c r="O82" s="144"/>
      <c r="P82" s="144"/>
      <c r="Q82" s="144"/>
      <c r="R82" s="38"/>
      <c r="S82" s="38"/>
      <c r="T82" s="38"/>
      <c r="U82" s="168">
        <f t="shared" si="13"/>
        <v>0</v>
      </c>
      <c r="V82" s="168">
        <f t="shared" si="14"/>
        <v>0</v>
      </c>
      <c r="W82" s="38"/>
      <c r="X82" s="38"/>
      <c r="Y82" s="203">
        <f t="shared" si="15"/>
        <v>0</v>
      </c>
      <c r="Z82" s="38"/>
      <c r="AA82" s="38"/>
      <c r="AB82" s="38"/>
      <c r="AC82" s="362">
        <f t="shared" si="16"/>
        <v>0</v>
      </c>
      <c r="AD82" s="162"/>
      <c r="AE82" s="38"/>
      <c r="AF82" s="38"/>
      <c r="AG82" s="170">
        <f t="shared" si="18"/>
        <v>0</v>
      </c>
      <c r="AH82" s="173">
        <f t="shared" si="17"/>
        <v>0</v>
      </c>
      <c r="AI82" s="428">
        <f t="shared" si="10"/>
        <v>0</v>
      </c>
    </row>
    <row r="83" spans="1:35" x14ac:dyDescent="0.25">
      <c r="A83" s="15">
        <v>69</v>
      </c>
      <c r="B83" s="16" t="s">
        <v>69</v>
      </c>
      <c r="C83" s="17" t="s">
        <v>12</v>
      </c>
      <c r="D83" s="432">
        <f>'Пт День 5 Нед 1'!AB83</f>
        <v>-2.0400000000000001E-2</v>
      </c>
      <c r="E83" s="432"/>
      <c r="F83" s="38"/>
      <c r="G83" s="144"/>
      <c r="H83" s="144"/>
      <c r="I83" s="144"/>
      <c r="J83" s="38"/>
      <c r="K83" s="38"/>
      <c r="L83" s="490">
        <f t="shared" si="11"/>
        <v>0</v>
      </c>
      <c r="M83" s="490">
        <f t="shared" si="12"/>
        <v>0</v>
      </c>
      <c r="N83" s="38"/>
      <c r="O83" s="144"/>
      <c r="P83" s="144"/>
      <c r="Q83" s="144"/>
      <c r="R83" s="38"/>
      <c r="S83" s="38"/>
      <c r="T83" s="38"/>
      <c r="U83" s="168">
        <f t="shared" si="13"/>
        <v>0</v>
      </c>
      <c r="V83" s="168">
        <f t="shared" si="14"/>
        <v>0</v>
      </c>
      <c r="W83" s="38"/>
      <c r="X83" s="38"/>
      <c r="Y83" s="203">
        <f t="shared" si="15"/>
        <v>0</v>
      </c>
      <c r="Z83" s="38"/>
      <c r="AA83" s="38">
        <v>2.0400000000000001E-2</v>
      </c>
      <c r="AB83" s="38"/>
      <c r="AC83" s="362">
        <f t="shared" si="16"/>
        <v>0</v>
      </c>
      <c r="AD83" s="162"/>
      <c r="AE83" s="38"/>
      <c r="AF83" s="38"/>
      <c r="AG83" s="170">
        <f t="shared" si="18"/>
        <v>0</v>
      </c>
      <c r="AH83" s="173">
        <f t="shared" si="17"/>
        <v>0</v>
      </c>
      <c r="AI83" s="428">
        <f t="shared" si="10"/>
        <v>-2.0400000000000001E-2</v>
      </c>
    </row>
    <row r="84" spans="1:35" x14ac:dyDescent="0.25">
      <c r="A84" s="15">
        <v>70</v>
      </c>
      <c r="B84" s="16" t="s">
        <v>70</v>
      </c>
      <c r="C84" s="17" t="s">
        <v>12</v>
      </c>
      <c r="D84" s="432">
        <f>'Пт День 5 Нед 1'!AB84</f>
        <v>-2.53E-2</v>
      </c>
      <c r="E84" s="432"/>
      <c r="F84" s="38"/>
      <c r="G84" s="144"/>
      <c r="H84" s="144"/>
      <c r="I84" s="144"/>
      <c r="J84" s="38"/>
      <c r="K84" s="38"/>
      <c r="L84" s="490">
        <f t="shared" si="11"/>
        <v>0</v>
      </c>
      <c r="M84" s="490">
        <f t="shared" si="12"/>
        <v>0</v>
      </c>
      <c r="N84" s="38"/>
      <c r="O84" s="144"/>
      <c r="P84" s="144"/>
      <c r="Q84" s="144"/>
      <c r="R84" s="38"/>
      <c r="S84" s="38"/>
      <c r="T84" s="38"/>
      <c r="U84" s="168">
        <f t="shared" si="13"/>
        <v>0</v>
      </c>
      <c r="V84" s="168">
        <f t="shared" si="14"/>
        <v>0</v>
      </c>
      <c r="W84" s="38"/>
      <c r="X84" s="38"/>
      <c r="Y84" s="203">
        <f t="shared" si="15"/>
        <v>0</v>
      </c>
      <c r="Z84" s="38"/>
      <c r="AA84" s="38"/>
      <c r="AB84" s="38"/>
      <c r="AC84" s="362">
        <f t="shared" si="16"/>
        <v>0</v>
      </c>
      <c r="AD84" s="162"/>
      <c r="AE84" s="38"/>
      <c r="AF84" s="38"/>
      <c r="AG84" s="170">
        <f t="shared" si="18"/>
        <v>0</v>
      </c>
      <c r="AH84" s="173">
        <f t="shared" si="17"/>
        <v>0</v>
      </c>
      <c r="AI84" s="428">
        <f t="shared" si="10"/>
        <v>-2.53E-2</v>
      </c>
    </row>
    <row r="85" spans="1:35" x14ac:dyDescent="0.25">
      <c r="A85" s="15">
        <v>71</v>
      </c>
      <c r="B85" s="22" t="s">
        <v>101</v>
      </c>
      <c r="C85" s="17" t="s">
        <v>12</v>
      </c>
      <c r="D85" s="432">
        <f>'Пт День 5 Нед 1'!AB85</f>
        <v>0</v>
      </c>
      <c r="E85" s="432"/>
      <c r="F85" s="38"/>
      <c r="G85" s="144"/>
      <c r="H85" s="144"/>
      <c r="I85" s="144"/>
      <c r="J85" s="38"/>
      <c r="K85" s="38"/>
      <c r="L85" s="490">
        <f t="shared" si="11"/>
        <v>0</v>
      </c>
      <c r="M85" s="490">
        <f t="shared" si="12"/>
        <v>0</v>
      </c>
      <c r="N85" s="38"/>
      <c r="O85" s="144"/>
      <c r="P85" s="144"/>
      <c r="Q85" s="144"/>
      <c r="R85" s="38"/>
      <c r="S85" s="38"/>
      <c r="T85" s="38"/>
      <c r="U85" s="168">
        <f t="shared" si="13"/>
        <v>0</v>
      </c>
      <c r="V85" s="168">
        <f t="shared" si="14"/>
        <v>0</v>
      </c>
      <c r="W85" s="38"/>
      <c r="X85" s="38"/>
      <c r="Y85" s="203">
        <f t="shared" si="15"/>
        <v>0</v>
      </c>
      <c r="Z85" s="38"/>
      <c r="AA85" s="38"/>
      <c r="AB85" s="38"/>
      <c r="AC85" s="362">
        <f t="shared" si="16"/>
        <v>0</v>
      </c>
      <c r="AD85" s="162"/>
      <c r="AE85" s="38"/>
      <c r="AF85" s="38"/>
      <c r="AG85" s="170">
        <f t="shared" si="18"/>
        <v>0</v>
      </c>
      <c r="AH85" s="173">
        <f t="shared" si="17"/>
        <v>0</v>
      </c>
      <c r="AI85" s="428">
        <f t="shared" si="10"/>
        <v>0</v>
      </c>
    </row>
    <row r="86" spans="1:35" x14ac:dyDescent="0.25">
      <c r="A86" s="15">
        <v>72</v>
      </c>
      <c r="B86" s="22" t="s">
        <v>109</v>
      </c>
      <c r="C86" s="17" t="s">
        <v>12</v>
      </c>
      <c r="D86" s="432">
        <f>'Пт День 5 Нед 1'!AB86</f>
        <v>0</v>
      </c>
      <c r="E86" s="432"/>
      <c r="F86" s="38"/>
      <c r="G86" s="144"/>
      <c r="H86" s="144"/>
      <c r="I86" s="144"/>
      <c r="J86" s="38"/>
      <c r="K86" s="38"/>
      <c r="L86" s="490">
        <f t="shared" si="11"/>
        <v>0</v>
      </c>
      <c r="M86" s="490">
        <f t="shared" si="12"/>
        <v>0</v>
      </c>
      <c r="N86" s="38"/>
      <c r="O86" s="144"/>
      <c r="P86" s="144"/>
      <c r="Q86" s="144"/>
      <c r="R86" s="38"/>
      <c r="S86" s="38"/>
      <c r="T86" s="38"/>
      <c r="U86" s="168">
        <f t="shared" si="13"/>
        <v>0</v>
      </c>
      <c r="V86" s="168">
        <f t="shared" si="14"/>
        <v>0</v>
      </c>
      <c r="W86" s="38"/>
      <c r="X86" s="38"/>
      <c r="Y86" s="203">
        <f t="shared" si="15"/>
        <v>0</v>
      </c>
      <c r="Z86" s="38"/>
      <c r="AA86" s="38"/>
      <c r="AB86" s="38"/>
      <c r="AC86" s="362">
        <f t="shared" si="16"/>
        <v>0</v>
      </c>
      <c r="AD86" s="162"/>
      <c r="AE86" s="38"/>
      <c r="AF86" s="38"/>
      <c r="AG86" s="170">
        <f t="shared" si="18"/>
        <v>0</v>
      </c>
      <c r="AH86" s="173">
        <f t="shared" si="17"/>
        <v>0</v>
      </c>
      <c r="AI86" s="428">
        <f t="shared" si="10"/>
        <v>0</v>
      </c>
    </row>
    <row r="87" spans="1:35" x14ac:dyDescent="0.25">
      <c r="A87" s="15">
        <v>73</v>
      </c>
      <c r="B87" s="22" t="s">
        <v>110</v>
      </c>
      <c r="C87" s="17" t="s">
        <v>12</v>
      </c>
      <c r="D87" s="432">
        <f>'Пт День 5 Нед 1'!AB87</f>
        <v>0</v>
      </c>
      <c r="E87" s="432"/>
      <c r="F87" s="38"/>
      <c r="G87" s="144"/>
      <c r="H87" s="144"/>
      <c r="I87" s="144"/>
      <c r="J87" s="38"/>
      <c r="K87" s="38"/>
      <c r="L87" s="490">
        <f t="shared" si="11"/>
        <v>0</v>
      </c>
      <c r="M87" s="490">
        <f t="shared" si="12"/>
        <v>0</v>
      </c>
      <c r="N87" s="38"/>
      <c r="O87" s="144"/>
      <c r="P87" s="144"/>
      <c r="Q87" s="144"/>
      <c r="R87" s="38"/>
      <c r="S87" s="38"/>
      <c r="T87" s="38"/>
      <c r="U87" s="168">
        <f t="shared" si="13"/>
        <v>0</v>
      </c>
      <c r="V87" s="168">
        <f t="shared" si="14"/>
        <v>0</v>
      </c>
      <c r="W87" s="38"/>
      <c r="X87" s="38"/>
      <c r="Y87" s="203">
        <f t="shared" si="15"/>
        <v>0</v>
      </c>
      <c r="Z87" s="38"/>
      <c r="AA87" s="38"/>
      <c r="AB87" s="38"/>
      <c r="AC87" s="362">
        <f t="shared" si="16"/>
        <v>0</v>
      </c>
      <c r="AD87" s="162"/>
      <c r="AE87" s="38"/>
      <c r="AF87" s="38"/>
      <c r="AG87" s="170">
        <f t="shared" si="18"/>
        <v>0</v>
      </c>
      <c r="AH87" s="173">
        <f t="shared" si="17"/>
        <v>0</v>
      </c>
      <c r="AI87" s="428">
        <f t="shared" si="10"/>
        <v>0</v>
      </c>
    </row>
    <row r="88" spans="1:35" x14ac:dyDescent="0.25">
      <c r="A88" s="15">
        <v>74</v>
      </c>
      <c r="B88" s="22" t="s">
        <v>179</v>
      </c>
      <c r="C88" s="23" t="s">
        <v>12</v>
      </c>
      <c r="D88" s="432">
        <f>'Пт День 5 Нед 1'!AB88</f>
        <v>0</v>
      </c>
      <c r="E88" s="433"/>
      <c r="F88" s="38"/>
      <c r="G88" s="144"/>
      <c r="H88" s="144"/>
      <c r="I88" s="144"/>
      <c r="J88" s="38"/>
      <c r="K88" s="38"/>
      <c r="L88" s="490">
        <f t="shared" si="11"/>
        <v>0</v>
      </c>
      <c r="M88" s="490">
        <f t="shared" si="12"/>
        <v>0</v>
      </c>
      <c r="N88" s="38"/>
      <c r="O88" s="144"/>
      <c r="P88" s="144"/>
      <c r="Q88" s="144"/>
      <c r="R88" s="38"/>
      <c r="S88" s="38"/>
      <c r="T88" s="38"/>
      <c r="U88" s="168">
        <f t="shared" si="13"/>
        <v>0</v>
      </c>
      <c r="V88" s="168">
        <f t="shared" si="14"/>
        <v>0</v>
      </c>
      <c r="W88" s="38"/>
      <c r="X88" s="38"/>
      <c r="Y88" s="203">
        <f t="shared" si="15"/>
        <v>0</v>
      </c>
      <c r="Z88" s="38"/>
      <c r="AA88" s="38"/>
      <c r="AB88" s="38"/>
      <c r="AC88" s="362">
        <f t="shared" si="16"/>
        <v>0</v>
      </c>
      <c r="AD88" s="162"/>
      <c r="AE88" s="38"/>
      <c r="AF88" s="38"/>
      <c r="AG88" s="170">
        <f t="shared" si="18"/>
        <v>0</v>
      </c>
      <c r="AH88" s="173">
        <f t="shared" si="17"/>
        <v>0</v>
      </c>
      <c r="AI88" s="428">
        <f t="shared" si="10"/>
        <v>0</v>
      </c>
    </row>
    <row r="89" spans="1:35" x14ac:dyDescent="0.25">
      <c r="A89" s="15">
        <v>75</v>
      </c>
      <c r="B89" s="22" t="s">
        <v>180</v>
      </c>
      <c r="C89" s="23" t="s">
        <v>12</v>
      </c>
      <c r="D89" s="432">
        <f>'Пт День 5 Нед 1'!AB89</f>
        <v>0</v>
      </c>
      <c r="E89" s="433"/>
      <c r="F89" s="38"/>
      <c r="G89" s="144"/>
      <c r="H89" s="144"/>
      <c r="I89" s="144"/>
      <c r="J89" s="38"/>
      <c r="K89" s="38"/>
      <c r="L89" s="490">
        <f t="shared" si="11"/>
        <v>0</v>
      </c>
      <c r="M89" s="490">
        <f t="shared" si="12"/>
        <v>0</v>
      </c>
      <c r="N89" s="38"/>
      <c r="O89" s="144"/>
      <c r="P89" s="144"/>
      <c r="Q89" s="144"/>
      <c r="R89" s="38"/>
      <c r="S89" s="38"/>
      <c r="T89" s="38"/>
      <c r="U89" s="168">
        <f t="shared" si="13"/>
        <v>0</v>
      </c>
      <c r="V89" s="168">
        <f t="shared" si="14"/>
        <v>0</v>
      </c>
      <c r="W89" s="38"/>
      <c r="X89" s="38"/>
      <c r="Y89" s="203">
        <f t="shared" si="15"/>
        <v>0</v>
      </c>
      <c r="Z89" s="38"/>
      <c r="AA89" s="38"/>
      <c r="AB89" s="38"/>
      <c r="AC89" s="362">
        <f t="shared" si="16"/>
        <v>0</v>
      </c>
      <c r="AD89" s="162"/>
      <c r="AE89" s="38"/>
      <c r="AF89" s="38"/>
      <c r="AG89" s="170">
        <f t="shared" si="18"/>
        <v>0</v>
      </c>
      <c r="AH89" s="173">
        <f t="shared" si="17"/>
        <v>0</v>
      </c>
      <c r="AI89" s="428">
        <f t="shared" si="10"/>
        <v>0</v>
      </c>
    </row>
    <row r="90" spans="1:35" x14ac:dyDescent="0.25">
      <c r="A90" s="15"/>
      <c r="B90" s="269" t="s">
        <v>201</v>
      </c>
      <c r="C90" s="20"/>
      <c r="D90" s="432">
        <f>'Пт День 5 Нед 1'!AB90</f>
        <v>0</v>
      </c>
      <c r="E90" s="432"/>
      <c r="F90" s="38"/>
      <c r="G90" s="144"/>
      <c r="H90" s="144"/>
      <c r="I90" s="144"/>
      <c r="J90" s="38"/>
      <c r="K90" s="38"/>
      <c r="L90" s="490">
        <f t="shared" si="11"/>
        <v>0</v>
      </c>
      <c r="M90" s="490">
        <f t="shared" si="12"/>
        <v>0</v>
      </c>
      <c r="N90" s="38"/>
      <c r="O90" s="144"/>
      <c r="P90" s="144"/>
      <c r="Q90" s="144"/>
      <c r="R90" s="38"/>
      <c r="S90" s="38"/>
      <c r="T90" s="38"/>
      <c r="U90" s="168">
        <f t="shared" si="13"/>
        <v>0</v>
      </c>
      <c r="V90" s="168">
        <f t="shared" si="14"/>
        <v>0</v>
      </c>
      <c r="W90" s="38"/>
      <c r="X90" s="38"/>
      <c r="Y90" s="203">
        <f t="shared" si="15"/>
        <v>0</v>
      </c>
      <c r="Z90" s="38"/>
      <c r="AA90" s="38"/>
      <c r="AB90" s="38"/>
      <c r="AC90" s="362">
        <f t="shared" si="16"/>
        <v>0</v>
      </c>
      <c r="AD90" s="162"/>
      <c r="AE90" s="38"/>
      <c r="AF90" s="38"/>
      <c r="AG90" s="170">
        <f>(AD90+AE90+AF90)*$AG$5</f>
        <v>0</v>
      </c>
      <c r="AH90" s="173">
        <f t="shared" si="17"/>
        <v>0</v>
      </c>
      <c r="AI90" s="428">
        <f t="shared" si="10"/>
        <v>0</v>
      </c>
    </row>
    <row r="91" spans="1:35" x14ac:dyDescent="0.25">
      <c r="A91" s="15">
        <v>76</v>
      </c>
      <c r="B91" s="51" t="s">
        <v>188</v>
      </c>
      <c r="C91" s="20" t="s">
        <v>45</v>
      </c>
      <c r="D91" s="432">
        <f>'Пт День 5 Нед 1'!AB91</f>
        <v>0</v>
      </c>
      <c r="E91" s="432"/>
      <c r="F91" s="38"/>
      <c r="G91" s="144"/>
      <c r="H91" s="144"/>
      <c r="I91" s="144"/>
      <c r="J91" s="38"/>
      <c r="K91" s="38"/>
      <c r="L91" s="490">
        <f t="shared" si="11"/>
        <v>0</v>
      </c>
      <c r="M91" s="490">
        <f t="shared" si="12"/>
        <v>0</v>
      </c>
      <c r="N91" s="38"/>
      <c r="O91" s="144"/>
      <c r="P91" s="144"/>
      <c r="Q91" s="144"/>
      <c r="R91" s="38"/>
      <c r="S91" s="38"/>
      <c r="T91" s="38"/>
      <c r="U91" s="168">
        <f t="shared" si="13"/>
        <v>0</v>
      </c>
      <c r="V91" s="168">
        <f t="shared" si="14"/>
        <v>0</v>
      </c>
      <c r="W91" s="38"/>
      <c r="X91" s="38"/>
      <c r="Y91" s="203">
        <f t="shared" si="15"/>
        <v>0</v>
      </c>
      <c r="Z91" s="38"/>
      <c r="AA91" s="38"/>
      <c r="AB91" s="38"/>
      <c r="AC91" s="362">
        <f t="shared" si="16"/>
        <v>0</v>
      </c>
      <c r="AD91" s="162"/>
      <c r="AE91" s="38"/>
      <c r="AF91" s="38"/>
      <c r="AG91" s="170">
        <f>(AD91+AE91+AF91)*$AG$5</f>
        <v>0</v>
      </c>
      <c r="AH91" s="173">
        <f t="shared" si="17"/>
        <v>0</v>
      </c>
      <c r="AI91" s="428">
        <f t="shared" si="10"/>
        <v>0</v>
      </c>
    </row>
    <row r="92" spans="1:35" x14ac:dyDescent="0.25">
      <c r="A92" s="15">
        <v>77</v>
      </c>
      <c r="B92" s="19" t="s">
        <v>2</v>
      </c>
      <c r="C92" s="20" t="s">
        <v>45</v>
      </c>
      <c r="D92" s="432">
        <f>'Пт День 5 Нед 1'!AB92</f>
        <v>0</v>
      </c>
      <c r="E92" s="432"/>
      <c r="F92" s="38"/>
      <c r="G92" s="144"/>
      <c r="H92" s="144"/>
      <c r="I92" s="144"/>
      <c r="J92" s="38"/>
      <c r="K92" s="38"/>
      <c r="L92" s="490">
        <f t="shared" si="11"/>
        <v>0</v>
      </c>
      <c r="M92" s="490">
        <f t="shared" si="12"/>
        <v>0</v>
      </c>
      <c r="N92" s="38"/>
      <c r="O92" s="144"/>
      <c r="P92" s="144"/>
      <c r="Q92" s="144"/>
      <c r="R92" s="38"/>
      <c r="S92" s="38"/>
      <c r="T92" s="38"/>
      <c r="U92" s="168">
        <f t="shared" si="13"/>
        <v>0</v>
      </c>
      <c r="V92" s="168">
        <f t="shared" si="14"/>
        <v>0</v>
      </c>
      <c r="W92" s="38"/>
      <c r="X92" s="38"/>
      <c r="Y92" s="203">
        <f t="shared" si="15"/>
        <v>0</v>
      </c>
      <c r="Z92" s="38"/>
      <c r="AA92" s="38"/>
      <c r="AB92" s="38"/>
      <c r="AC92" s="362">
        <f t="shared" si="16"/>
        <v>0</v>
      </c>
      <c r="AD92" s="162"/>
      <c r="AE92" s="38"/>
      <c r="AF92" s="38"/>
      <c r="AG92" s="170">
        <f>(AD92+AE92+AF92)*$AG$5</f>
        <v>0</v>
      </c>
      <c r="AH92" s="173">
        <f t="shared" si="17"/>
        <v>0</v>
      </c>
      <c r="AI92" s="428">
        <f t="shared" si="10"/>
        <v>0</v>
      </c>
    </row>
    <row r="93" spans="1:35" x14ac:dyDescent="0.25">
      <c r="A93" s="26"/>
      <c r="B93" s="269" t="s">
        <v>181</v>
      </c>
      <c r="C93" s="17"/>
      <c r="D93" s="432">
        <f>'Пт День 5 Нед 1'!AB93</f>
        <v>0</v>
      </c>
      <c r="E93" s="432"/>
      <c r="F93" s="38"/>
      <c r="G93" s="144"/>
      <c r="H93" s="144"/>
      <c r="I93" s="144"/>
      <c r="J93" s="38"/>
      <c r="K93" s="38"/>
      <c r="L93" s="490">
        <f t="shared" si="11"/>
        <v>0</v>
      </c>
      <c r="M93" s="490">
        <f t="shared" si="12"/>
        <v>0</v>
      </c>
      <c r="N93" s="38"/>
      <c r="O93" s="144"/>
      <c r="P93" s="144"/>
      <c r="Q93" s="144"/>
      <c r="R93" s="38"/>
      <c r="S93" s="38"/>
      <c r="T93" s="38"/>
      <c r="U93" s="168">
        <f t="shared" si="13"/>
        <v>0</v>
      </c>
      <c r="V93" s="168">
        <f t="shared" si="14"/>
        <v>0</v>
      </c>
      <c r="W93" s="38"/>
      <c r="X93" s="38"/>
      <c r="Y93" s="203">
        <f t="shared" si="15"/>
        <v>0</v>
      </c>
      <c r="Z93" s="38"/>
      <c r="AA93" s="38"/>
      <c r="AB93" s="38"/>
      <c r="AC93" s="362">
        <f t="shared" si="16"/>
        <v>0</v>
      </c>
      <c r="AD93" s="162"/>
      <c r="AE93" s="38"/>
      <c r="AF93" s="38"/>
      <c r="AG93" s="170">
        <f t="shared" si="18"/>
        <v>0</v>
      </c>
      <c r="AH93" s="173">
        <f t="shared" si="17"/>
        <v>0</v>
      </c>
      <c r="AI93" s="428">
        <f t="shared" si="10"/>
        <v>0</v>
      </c>
    </row>
    <row r="94" spans="1:35" x14ac:dyDescent="0.25">
      <c r="A94" s="27">
        <v>78</v>
      </c>
      <c r="B94" s="19" t="s">
        <v>0</v>
      </c>
      <c r="C94" s="17" t="s">
        <v>82</v>
      </c>
      <c r="D94" s="432">
        <f>'Пт День 5 Нед 1'!AB94</f>
        <v>0</v>
      </c>
      <c r="E94" s="432"/>
      <c r="F94" s="38"/>
      <c r="G94" s="144"/>
      <c r="H94" s="144"/>
      <c r="I94" s="144"/>
      <c r="J94" s="38"/>
      <c r="K94" s="38"/>
      <c r="L94" s="490">
        <f t="shared" si="11"/>
        <v>0</v>
      </c>
      <c r="M94" s="490">
        <f t="shared" si="12"/>
        <v>0</v>
      </c>
      <c r="N94" s="38"/>
      <c r="O94" s="144"/>
      <c r="P94" s="144"/>
      <c r="Q94" s="144"/>
      <c r="R94" s="38"/>
      <c r="S94" s="38"/>
      <c r="T94" s="38"/>
      <c r="U94" s="168">
        <f t="shared" si="13"/>
        <v>0</v>
      </c>
      <c r="V94" s="168">
        <f t="shared" si="14"/>
        <v>0</v>
      </c>
      <c r="W94" s="38"/>
      <c r="X94" s="38"/>
      <c r="Y94" s="203">
        <f t="shared" si="15"/>
        <v>0</v>
      </c>
      <c r="Z94" s="38"/>
      <c r="AA94" s="38"/>
      <c r="AB94" s="38"/>
      <c r="AC94" s="362">
        <f t="shared" si="16"/>
        <v>0</v>
      </c>
      <c r="AD94" s="162"/>
      <c r="AE94" s="38"/>
      <c r="AF94" s="38"/>
      <c r="AG94" s="170">
        <f t="shared" si="18"/>
        <v>0</v>
      </c>
      <c r="AH94" s="173">
        <f t="shared" si="17"/>
        <v>0</v>
      </c>
      <c r="AI94" s="428">
        <f t="shared" si="10"/>
        <v>0</v>
      </c>
    </row>
    <row r="95" spans="1:35" x14ac:dyDescent="0.25">
      <c r="A95" s="15">
        <v>79</v>
      </c>
      <c r="B95" s="19" t="s">
        <v>159</v>
      </c>
      <c r="C95" s="17" t="s">
        <v>12</v>
      </c>
      <c r="D95" s="432">
        <f>'Пт День 5 Нед 1'!AB95</f>
        <v>-3.5000000000000003E-2</v>
      </c>
      <c r="E95" s="432"/>
      <c r="F95" s="38"/>
      <c r="G95" s="144"/>
      <c r="H95" s="144"/>
      <c r="I95" s="144"/>
      <c r="J95" s="38"/>
      <c r="K95" s="38"/>
      <c r="L95" s="490">
        <f t="shared" si="11"/>
        <v>0</v>
      </c>
      <c r="M95" s="490">
        <f t="shared" si="12"/>
        <v>0</v>
      </c>
      <c r="N95" s="38"/>
      <c r="O95" s="144"/>
      <c r="P95" s="144"/>
      <c r="Q95" s="144"/>
      <c r="R95" s="38"/>
      <c r="S95" s="38"/>
      <c r="T95" s="38"/>
      <c r="U95" s="168">
        <f t="shared" si="13"/>
        <v>0</v>
      </c>
      <c r="V95" s="168">
        <f t="shared" si="14"/>
        <v>0</v>
      </c>
      <c r="W95" s="483"/>
      <c r="X95" s="38"/>
      <c r="Y95" s="203">
        <f t="shared" si="15"/>
        <v>0</v>
      </c>
      <c r="Z95" s="38"/>
      <c r="AA95" s="38"/>
      <c r="AB95" s="38"/>
      <c r="AC95" s="362">
        <f t="shared" si="16"/>
        <v>0</v>
      </c>
      <c r="AD95" s="162"/>
      <c r="AE95" s="38"/>
      <c r="AF95" s="38"/>
      <c r="AG95" s="170">
        <f t="shared" si="18"/>
        <v>0</v>
      </c>
      <c r="AH95" s="173">
        <f t="shared" si="17"/>
        <v>0</v>
      </c>
      <c r="AI95" s="428">
        <f t="shared" si="10"/>
        <v>-3.5000000000000003E-2</v>
      </c>
    </row>
    <row r="96" spans="1:35" x14ac:dyDescent="0.25">
      <c r="A96" s="27">
        <v>80</v>
      </c>
      <c r="B96" s="16" t="s">
        <v>81</v>
      </c>
      <c r="C96" s="17" t="s">
        <v>12</v>
      </c>
      <c r="D96" s="432">
        <f>'Пт День 5 Нед 1'!AB96</f>
        <v>-0.2</v>
      </c>
      <c r="E96" s="432"/>
      <c r="F96" s="38"/>
      <c r="G96" s="144"/>
      <c r="H96" s="144"/>
      <c r="I96" s="144"/>
      <c r="J96" s="38"/>
      <c r="K96" s="38"/>
      <c r="L96" s="490">
        <f t="shared" si="11"/>
        <v>0</v>
      </c>
      <c r="M96" s="490">
        <f t="shared" si="12"/>
        <v>0</v>
      </c>
      <c r="N96" s="38"/>
      <c r="O96" s="144"/>
      <c r="P96" s="144"/>
      <c r="Q96" s="144"/>
      <c r="R96" s="38"/>
      <c r="S96" s="38"/>
      <c r="T96" s="38"/>
      <c r="U96" s="168">
        <f t="shared" si="13"/>
        <v>0</v>
      </c>
      <c r="V96" s="168">
        <f t="shared" si="14"/>
        <v>0</v>
      </c>
      <c r="W96" s="38"/>
      <c r="X96" s="38"/>
      <c r="Y96" s="203">
        <f t="shared" si="15"/>
        <v>0</v>
      </c>
      <c r="Z96" s="38"/>
      <c r="AA96" s="38"/>
      <c r="AB96" s="38"/>
      <c r="AC96" s="362">
        <f t="shared" si="16"/>
        <v>0</v>
      </c>
      <c r="AD96" s="162"/>
      <c r="AE96" s="38"/>
      <c r="AF96" s="38"/>
      <c r="AG96" s="170">
        <f t="shared" si="18"/>
        <v>0</v>
      </c>
      <c r="AH96" s="173">
        <f t="shared" si="17"/>
        <v>0</v>
      </c>
      <c r="AI96" s="428">
        <f t="shared" si="10"/>
        <v>-0.2</v>
      </c>
    </row>
    <row r="97" spans="1:35" x14ac:dyDescent="0.25">
      <c r="A97" s="15">
        <v>81</v>
      </c>
      <c r="B97" s="28" t="s">
        <v>3</v>
      </c>
      <c r="C97" s="29" t="s">
        <v>12</v>
      </c>
      <c r="D97" s="432">
        <f>'Пт День 5 Нед 1'!AB97</f>
        <v>-0.02</v>
      </c>
      <c r="E97" s="436"/>
      <c r="F97" s="38"/>
      <c r="G97" s="144"/>
      <c r="H97" s="144"/>
      <c r="I97" s="144"/>
      <c r="J97" s="38"/>
      <c r="K97" s="38"/>
      <c r="L97" s="490">
        <f t="shared" si="11"/>
        <v>0</v>
      </c>
      <c r="M97" s="490">
        <f t="shared" si="12"/>
        <v>0</v>
      </c>
      <c r="N97" s="38"/>
      <c r="O97" s="144"/>
      <c r="P97" s="144"/>
      <c r="Q97" s="144"/>
      <c r="R97" s="38"/>
      <c r="S97" s="38"/>
      <c r="T97" s="38"/>
      <c r="U97" s="168">
        <f t="shared" si="13"/>
        <v>0</v>
      </c>
      <c r="V97" s="168">
        <f t="shared" si="14"/>
        <v>0</v>
      </c>
      <c r="W97" s="404">
        <v>0.02</v>
      </c>
      <c r="X97" s="38"/>
      <c r="Y97" s="203">
        <f t="shared" si="15"/>
        <v>0.02</v>
      </c>
      <c r="Z97" s="38"/>
      <c r="AA97" s="38"/>
      <c r="AB97" s="38"/>
      <c r="AC97" s="362">
        <f t="shared" si="16"/>
        <v>0</v>
      </c>
      <c r="AD97" s="162"/>
      <c r="AE97" s="38"/>
      <c r="AF97" s="38"/>
      <c r="AG97" s="170">
        <f t="shared" si="18"/>
        <v>0</v>
      </c>
      <c r="AH97" s="173">
        <f t="shared" si="17"/>
        <v>0.02</v>
      </c>
      <c r="AI97" s="428">
        <f t="shared" si="10"/>
        <v>-0.04</v>
      </c>
    </row>
    <row r="98" spans="1:35" x14ac:dyDescent="0.25">
      <c r="A98" s="27">
        <v>82</v>
      </c>
      <c r="B98" s="28" t="s">
        <v>183</v>
      </c>
      <c r="C98" s="29" t="s">
        <v>12</v>
      </c>
      <c r="D98" s="432">
        <f>'Пт День 5 Нед 1'!AB98</f>
        <v>-0.03</v>
      </c>
      <c r="E98" s="436"/>
      <c r="F98" s="38"/>
      <c r="G98" s="144"/>
      <c r="H98" s="144"/>
      <c r="I98" s="144"/>
      <c r="J98" s="38"/>
      <c r="K98" s="38"/>
      <c r="L98" s="490">
        <f t="shared" si="11"/>
        <v>0</v>
      </c>
      <c r="M98" s="490">
        <f t="shared" si="12"/>
        <v>0</v>
      </c>
      <c r="N98" s="38"/>
      <c r="O98" s="144"/>
      <c r="P98" s="144"/>
      <c r="Q98" s="144"/>
      <c r="R98" s="38"/>
      <c r="S98" s="38"/>
      <c r="T98" s="38"/>
      <c r="U98" s="168">
        <f t="shared" si="13"/>
        <v>0</v>
      </c>
      <c r="V98" s="168">
        <f t="shared" si="14"/>
        <v>0</v>
      </c>
      <c r="W98" s="38"/>
      <c r="X98" s="38"/>
      <c r="Y98" s="203">
        <f t="shared" si="15"/>
        <v>0</v>
      </c>
      <c r="Z98" s="38"/>
      <c r="AA98" s="38"/>
      <c r="AB98" s="38"/>
      <c r="AC98" s="362">
        <f t="shared" si="16"/>
        <v>0</v>
      </c>
      <c r="AD98" s="162"/>
      <c r="AE98" s="38"/>
      <c r="AF98" s="38"/>
      <c r="AG98" s="170">
        <f t="shared" si="18"/>
        <v>0</v>
      </c>
      <c r="AH98" s="173">
        <f t="shared" si="17"/>
        <v>0</v>
      </c>
      <c r="AI98" s="428">
        <f t="shared" si="10"/>
        <v>-0.03</v>
      </c>
    </row>
    <row r="99" spans="1:35" x14ac:dyDescent="0.25">
      <c r="A99" s="15">
        <v>83</v>
      </c>
      <c r="B99" s="28" t="s">
        <v>184</v>
      </c>
      <c r="C99" s="29" t="s">
        <v>12</v>
      </c>
      <c r="D99" s="432">
        <f>'Пт День 5 Нед 1'!AB99</f>
        <v>0</v>
      </c>
      <c r="E99" s="436"/>
      <c r="F99" s="38"/>
      <c r="G99" s="144"/>
      <c r="H99" s="144"/>
      <c r="I99" s="144"/>
      <c r="J99" s="38"/>
      <c r="K99" s="38"/>
      <c r="L99" s="490">
        <f t="shared" si="11"/>
        <v>0</v>
      </c>
      <c r="M99" s="490">
        <f t="shared" si="12"/>
        <v>0</v>
      </c>
      <c r="N99" s="38"/>
      <c r="O99" s="144"/>
      <c r="P99" s="144"/>
      <c r="Q99" s="144"/>
      <c r="R99" s="38"/>
      <c r="S99" s="38"/>
      <c r="T99" s="38"/>
      <c r="U99" s="168">
        <f t="shared" si="13"/>
        <v>0</v>
      </c>
      <c r="V99" s="168">
        <f t="shared" si="14"/>
        <v>0</v>
      </c>
      <c r="W99" s="38"/>
      <c r="X99" s="38"/>
      <c r="Y99" s="203">
        <f t="shared" si="15"/>
        <v>0</v>
      </c>
      <c r="Z99" s="38"/>
      <c r="AA99" s="38"/>
      <c r="AB99" s="38"/>
      <c r="AC99" s="362">
        <f t="shared" si="16"/>
        <v>0</v>
      </c>
      <c r="AD99" s="162"/>
      <c r="AE99" s="38"/>
      <c r="AF99" s="38"/>
      <c r="AG99" s="170">
        <f t="shared" si="18"/>
        <v>0</v>
      </c>
      <c r="AH99" s="173">
        <f t="shared" si="17"/>
        <v>0</v>
      </c>
      <c r="AI99" s="428">
        <f t="shared" si="10"/>
        <v>0</v>
      </c>
    </row>
    <row r="100" spans="1:35" x14ac:dyDescent="0.25">
      <c r="A100" s="27">
        <v>84</v>
      </c>
      <c r="B100" s="28" t="s">
        <v>163</v>
      </c>
      <c r="C100" s="29" t="s">
        <v>12</v>
      </c>
      <c r="D100" s="432">
        <f>'Пт День 5 Нед 1'!AB100</f>
        <v>0</v>
      </c>
      <c r="E100" s="436"/>
      <c r="F100" s="38"/>
      <c r="G100" s="144"/>
      <c r="H100" s="144"/>
      <c r="I100" s="144"/>
      <c r="J100" s="38"/>
      <c r="K100" s="38"/>
      <c r="L100" s="490">
        <f t="shared" si="11"/>
        <v>0</v>
      </c>
      <c r="M100" s="490">
        <f t="shared" si="12"/>
        <v>0</v>
      </c>
      <c r="N100" s="38"/>
      <c r="O100" s="144"/>
      <c r="P100" s="144"/>
      <c r="Q100" s="144"/>
      <c r="R100" s="38"/>
      <c r="S100" s="38"/>
      <c r="T100" s="38"/>
      <c r="U100" s="168">
        <f t="shared" si="13"/>
        <v>0</v>
      </c>
      <c r="V100" s="168">
        <f t="shared" si="14"/>
        <v>0</v>
      </c>
      <c r="W100" s="38"/>
      <c r="X100" s="38"/>
      <c r="Y100" s="203">
        <f t="shared" si="15"/>
        <v>0</v>
      </c>
      <c r="Z100" s="38"/>
      <c r="AA100" s="38"/>
      <c r="AB100" s="38"/>
      <c r="AC100" s="362">
        <f t="shared" si="16"/>
        <v>0</v>
      </c>
      <c r="AD100" s="162"/>
      <c r="AE100" s="38"/>
      <c r="AF100" s="38"/>
      <c r="AG100" s="170">
        <f>(AD100+AE100+AF100)*$AG$5</f>
        <v>0</v>
      </c>
      <c r="AH100" s="173">
        <f t="shared" si="17"/>
        <v>0</v>
      </c>
      <c r="AI100" s="428">
        <f t="shared" si="10"/>
        <v>0</v>
      </c>
    </row>
    <row r="101" spans="1:35" x14ac:dyDescent="0.25">
      <c r="A101" s="15">
        <v>85</v>
      </c>
      <c r="B101" s="28" t="s">
        <v>182</v>
      </c>
      <c r="C101" s="29" t="s">
        <v>12</v>
      </c>
      <c r="D101" s="432">
        <f>'Пт День 5 Нед 1'!AB101</f>
        <v>0</v>
      </c>
      <c r="E101" s="436"/>
      <c r="F101" s="38"/>
      <c r="G101" s="144"/>
      <c r="H101" s="144"/>
      <c r="I101" s="144"/>
      <c r="J101" s="38"/>
      <c r="K101" s="38"/>
      <c r="L101" s="490">
        <f t="shared" si="11"/>
        <v>0</v>
      </c>
      <c r="M101" s="490">
        <f t="shared" si="12"/>
        <v>0</v>
      </c>
      <c r="N101" s="38"/>
      <c r="O101" s="144"/>
      <c r="P101" s="144"/>
      <c r="Q101" s="144"/>
      <c r="R101" s="38"/>
      <c r="S101" s="38"/>
      <c r="T101" s="38"/>
      <c r="U101" s="168">
        <f t="shared" si="13"/>
        <v>0</v>
      </c>
      <c r="V101" s="168">
        <f t="shared" si="14"/>
        <v>0</v>
      </c>
      <c r="W101" s="38"/>
      <c r="X101" s="38"/>
      <c r="Y101" s="203">
        <f t="shared" si="15"/>
        <v>0</v>
      </c>
      <c r="Z101" s="38"/>
      <c r="AA101" s="38"/>
      <c r="AB101" s="38"/>
      <c r="AC101" s="362">
        <f t="shared" si="16"/>
        <v>0</v>
      </c>
      <c r="AD101" s="162"/>
      <c r="AE101" s="38"/>
      <c r="AF101" s="38"/>
      <c r="AG101" s="170">
        <f t="shared" si="18"/>
        <v>0</v>
      </c>
      <c r="AH101" s="173">
        <f t="shared" si="17"/>
        <v>0</v>
      </c>
      <c r="AI101" s="428">
        <f t="shared" si="10"/>
        <v>0</v>
      </c>
    </row>
    <row r="102" spans="1:35" x14ac:dyDescent="0.25">
      <c r="A102" s="27">
        <v>86</v>
      </c>
      <c r="B102" s="19" t="s">
        <v>185</v>
      </c>
      <c r="C102" s="39" t="s">
        <v>82</v>
      </c>
      <c r="D102" s="432">
        <f>'Пт День 5 Нед 1'!AB102</f>
        <v>0</v>
      </c>
      <c r="E102" s="445"/>
      <c r="F102" s="38"/>
      <c r="G102" s="144"/>
      <c r="H102" s="144"/>
      <c r="I102" s="144"/>
      <c r="J102" s="38"/>
      <c r="K102" s="38"/>
      <c r="L102" s="490">
        <f t="shared" si="11"/>
        <v>0</v>
      </c>
      <c r="M102" s="490">
        <f t="shared" si="12"/>
        <v>0</v>
      </c>
      <c r="N102" s="38"/>
      <c r="O102" s="144"/>
      <c r="P102" s="144"/>
      <c r="Q102" s="144"/>
      <c r="R102" s="38"/>
      <c r="S102" s="38"/>
      <c r="T102" s="38"/>
      <c r="U102" s="168">
        <f t="shared" si="13"/>
        <v>0</v>
      </c>
      <c r="V102" s="168">
        <f t="shared" si="14"/>
        <v>0</v>
      </c>
      <c r="W102" s="38"/>
      <c r="X102" s="38"/>
      <c r="Y102" s="203">
        <f t="shared" si="15"/>
        <v>0</v>
      </c>
      <c r="Z102" s="38"/>
      <c r="AA102" s="38"/>
      <c r="AB102" s="38"/>
      <c r="AC102" s="362">
        <f t="shared" si="16"/>
        <v>0</v>
      </c>
      <c r="AD102" s="162"/>
      <c r="AE102" s="38"/>
      <c r="AF102" s="38"/>
      <c r="AG102" s="170">
        <f t="shared" si="18"/>
        <v>0</v>
      </c>
      <c r="AH102" s="173">
        <f t="shared" si="17"/>
        <v>0</v>
      </c>
      <c r="AI102" s="428">
        <f t="shared" si="10"/>
        <v>0</v>
      </c>
    </row>
    <row r="103" spans="1:35" x14ac:dyDescent="0.25">
      <c r="A103" s="34"/>
      <c r="B103" s="270" t="s">
        <v>83</v>
      </c>
      <c r="C103" s="40"/>
      <c r="D103" s="432">
        <f>'Пт День 5 Нед 1'!AB103</f>
        <v>0</v>
      </c>
      <c r="E103" s="424"/>
      <c r="F103" s="145"/>
      <c r="G103" s="146"/>
      <c r="H103" s="146"/>
      <c r="I103" s="146"/>
      <c r="J103" s="147"/>
      <c r="K103" s="147"/>
      <c r="L103" s="490">
        <f t="shared" si="11"/>
        <v>0</v>
      </c>
      <c r="M103" s="490">
        <f t="shared" si="12"/>
        <v>0</v>
      </c>
      <c r="N103" s="145"/>
      <c r="O103" s="146"/>
      <c r="P103" s="146"/>
      <c r="Q103" s="146"/>
      <c r="R103" s="147"/>
      <c r="S103" s="147"/>
      <c r="T103" s="147"/>
      <c r="U103" s="168">
        <f t="shared" si="13"/>
        <v>0</v>
      </c>
      <c r="V103" s="168">
        <f t="shared" si="14"/>
        <v>0</v>
      </c>
      <c r="W103" s="147"/>
      <c r="X103" s="147"/>
      <c r="Y103" s="203">
        <f t="shared" si="15"/>
        <v>0</v>
      </c>
      <c r="Z103" s="147"/>
      <c r="AA103" s="147"/>
      <c r="AB103" s="147"/>
      <c r="AC103" s="362">
        <f t="shared" si="16"/>
        <v>0</v>
      </c>
      <c r="AD103" s="185"/>
      <c r="AE103" s="147"/>
      <c r="AF103" s="147"/>
      <c r="AG103" s="170">
        <f t="shared" si="18"/>
        <v>0</v>
      </c>
      <c r="AH103" s="173">
        <f t="shared" si="17"/>
        <v>0</v>
      </c>
      <c r="AI103" s="428">
        <f t="shared" ref="AI103:AI134" si="19">(D103+E103)-AH103</f>
        <v>0</v>
      </c>
    </row>
    <row r="104" spans="1:35" x14ac:dyDescent="0.25">
      <c r="A104" s="15">
        <v>87</v>
      </c>
      <c r="B104" s="16" t="s">
        <v>84</v>
      </c>
      <c r="C104" s="29" t="s">
        <v>12</v>
      </c>
      <c r="D104" s="432">
        <f>'Пт День 5 Нед 1'!AB104</f>
        <v>-2.8800000000000002E-3</v>
      </c>
      <c r="E104" s="436"/>
      <c r="F104" s="38"/>
      <c r="G104" s="144"/>
      <c r="H104" s="144"/>
      <c r="I104" s="144"/>
      <c r="J104" s="38"/>
      <c r="K104" s="38"/>
      <c r="L104" s="490">
        <f t="shared" si="11"/>
        <v>0</v>
      </c>
      <c r="M104" s="490">
        <f t="shared" si="12"/>
        <v>0</v>
      </c>
      <c r="N104" s="38"/>
      <c r="O104" s="144"/>
      <c r="P104" s="144"/>
      <c r="Q104" s="144"/>
      <c r="R104" s="38"/>
      <c r="S104" s="38"/>
      <c r="T104" s="38"/>
      <c r="U104" s="168">
        <f t="shared" si="13"/>
        <v>0</v>
      </c>
      <c r="V104" s="168">
        <f t="shared" si="14"/>
        <v>0</v>
      </c>
      <c r="W104" s="38"/>
      <c r="X104" s="38"/>
      <c r="Y104" s="203">
        <f t="shared" si="15"/>
        <v>0</v>
      </c>
      <c r="Z104" s="38"/>
      <c r="AA104" s="38"/>
      <c r="AB104" s="38"/>
      <c r="AC104" s="362">
        <f t="shared" si="16"/>
        <v>0</v>
      </c>
      <c r="AD104" s="634">
        <v>9.6000000000000002E-4</v>
      </c>
      <c r="AE104" s="38"/>
      <c r="AF104" s="38"/>
      <c r="AG104" s="170">
        <f t="shared" si="18"/>
        <v>9.6000000000000002E-4</v>
      </c>
      <c r="AH104" s="173">
        <f t="shared" si="17"/>
        <v>9.6000000000000002E-4</v>
      </c>
      <c r="AI104" s="428">
        <f t="shared" si="19"/>
        <v>-3.8400000000000001E-3</v>
      </c>
    </row>
    <row r="105" spans="1:35" x14ac:dyDescent="0.25">
      <c r="A105" s="34"/>
      <c r="B105" s="342">
        <v>4.8000000000000001E-2</v>
      </c>
      <c r="C105" s="39" t="s">
        <v>82</v>
      </c>
      <c r="D105" s="432">
        <f>'Пт День 5 Нед 1'!AB105</f>
        <v>0</v>
      </c>
      <c r="E105" s="445"/>
      <c r="F105" s="46"/>
      <c r="G105" s="46"/>
      <c r="H105" s="46"/>
      <c r="I105" s="46"/>
      <c r="J105" s="46"/>
      <c r="K105" s="190"/>
      <c r="L105" s="490">
        <f t="shared" si="11"/>
        <v>0</v>
      </c>
      <c r="M105" s="490">
        <f t="shared" si="12"/>
        <v>0</v>
      </c>
      <c r="N105" s="46"/>
      <c r="O105" s="46"/>
      <c r="P105" s="46"/>
      <c r="Q105" s="46"/>
      <c r="R105" s="46"/>
      <c r="S105" s="190"/>
      <c r="T105" s="190"/>
      <c r="U105" s="168">
        <f t="shared" si="13"/>
        <v>0</v>
      </c>
      <c r="V105" s="168">
        <f t="shared" si="14"/>
        <v>0</v>
      </c>
      <c r="W105" s="150"/>
      <c r="X105" s="46"/>
      <c r="Y105" s="203">
        <f t="shared" si="15"/>
        <v>0</v>
      </c>
      <c r="Z105" s="150"/>
      <c r="AA105" s="149"/>
      <c r="AB105" s="150"/>
      <c r="AC105" s="362">
        <f t="shared" si="16"/>
        <v>0</v>
      </c>
      <c r="AD105" s="186"/>
      <c r="AE105" s="150"/>
      <c r="AF105" s="150"/>
      <c r="AG105" s="170">
        <f t="shared" si="18"/>
        <v>0</v>
      </c>
      <c r="AH105" s="173">
        <f t="shared" si="17"/>
        <v>0</v>
      </c>
      <c r="AI105" s="428">
        <f t="shared" si="19"/>
        <v>0</v>
      </c>
    </row>
    <row r="106" spans="1:35" x14ac:dyDescent="0.25">
      <c r="A106" s="45"/>
      <c r="B106" s="338" t="s">
        <v>189</v>
      </c>
      <c r="C106" s="35"/>
      <c r="D106" s="432">
        <f>'Пт День 5 Нед 1'!AB106</f>
        <v>0</v>
      </c>
      <c r="E106" s="421"/>
      <c r="F106" s="35"/>
      <c r="G106" s="35"/>
      <c r="H106" s="35"/>
      <c r="I106" s="35"/>
      <c r="J106" s="35"/>
      <c r="K106" s="49"/>
      <c r="L106" s="490">
        <f t="shared" si="11"/>
        <v>0</v>
      </c>
      <c r="M106" s="490">
        <f t="shared" si="12"/>
        <v>0</v>
      </c>
      <c r="N106" s="35"/>
      <c r="O106" s="35"/>
      <c r="P106" s="35"/>
      <c r="Q106" s="35"/>
      <c r="R106" s="35"/>
      <c r="S106" s="49"/>
      <c r="T106" s="49"/>
      <c r="U106" s="168">
        <f t="shared" si="13"/>
        <v>0</v>
      </c>
      <c r="V106" s="168">
        <f t="shared" si="14"/>
        <v>0</v>
      </c>
      <c r="W106" s="148"/>
      <c r="X106" s="148"/>
      <c r="Y106" s="203">
        <f t="shared" si="15"/>
        <v>0</v>
      </c>
      <c r="Z106" s="148"/>
      <c r="AA106" s="53"/>
      <c r="AB106" s="148"/>
      <c r="AC106" s="362">
        <f t="shared" si="16"/>
        <v>0</v>
      </c>
      <c r="AD106" s="161"/>
      <c r="AE106" s="148"/>
      <c r="AF106" s="148"/>
      <c r="AG106" s="170">
        <f t="shared" si="18"/>
        <v>0</v>
      </c>
      <c r="AH106" s="173">
        <f t="shared" si="17"/>
        <v>0</v>
      </c>
      <c r="AI106" s="428">
        <f t="shared" si="19"/>
        <v>0</v>
      </c>
    </row>
    <row r="107" spans="1:35" x14ac:dyDescent="0.25">
      <c r="A107" s="15">
        <v>88</v>
      </c>
      <c r="B107" s="19" t="s">
        <v>71</v>
      </c>
      <c r="C107" s="20" t="s">
        <v>12</v>
      </c>
      <c r="D107" s="432">
        <f>'Пт День 5 Нед 1'!AB107</f>
        <v>0</v>
      </c>
      <c r="E107" s="432"/>
      <c r="F107" s="35"/>
      <c r="G107" s="18"/>
      <c r="H107" s="18"/>
      <c r="I107" s="35"/>
      <c r="J107" s="35"/>
      <c r="K107" s="35"/>
      <c r="L107" s="490">
        <f t="shared" si="11"/>
        <v>0</v>
      </c>
      <c r="M107" s="490">
        <f t="shared" si="12"/>
        <v>0</v>
      </c>
      <c r="N107" s="35"/>
      <c r="O107" s="18"/>
      <c r="P107" s="18"/>
      <c r="Q107" s="35"/>
      <c r="R107" s="35"/>
      <c r="S107" s="35"/>
      <c r="T107" s="35"/>
      <c r="U107" s="168">
        <f t="shared" si="13"/>
        <v>0</v>
      </c>
      <c r="V107" s="168">
        <f t="shared" si="14"/>
        <v>0</v>
      </c>
      <c r="W107" s="38"/>
      <c r="X107" s="38"/>
      <c r="Y107" s="203">
        <f t="shared" si="15"/>
        <v>0</v>
      </c>
      <c r="Z107" s="38"/>
      <c r="AA107" s="35"/>
      <c r="AB107" s="38"/>
      <c r="AC107" s="362">
        <f t="shared" si="16"/>
        <v>0</v>
      </c>
      <c r="AD107" s="161"/>
      <c r="AE107" s="38"/>
      <c r="AF107" s="38"/>
      <c r="AG107" s="170">
        <f t="shared" si="18"/>
        <v>0</v>
      </c>
      <c r="AH107" s="173">
        <f t="shared" si="17"/>
        <v>0</v>
      </c>
      <c r="AI107" s="428">
        <f t="shared" si="19"/>
        <v>0</v>
      </c>
    </row>
    <row r="108" spans="1:35" x14ac:dyDescent="0.25">
      <c r="A108" s="15">
        <v>89</v>
      </c>
      <c r="B108" s="24" t="s">
        <v>102</v>
      </c>
      <c r="C108" s="25" t="s">
        <v>12</v>
      </c>
      <c r="D108" s="432">
        <f>'Пт День 5 Нед 1'!AB108</f>
        <v>0</v>
      </c>
      <c r="E108" s="434"/>
      <c r="F108" s="35"/>
      <c r="G108" s="18"/>
      <c r="H108" s="18"/>
      <c r="I108" s="35"/>
      <c r="J108" s="35"/>
      <c r="K108" s="35"/>
      <c r="L108" s="490">
        <f t="shared" si="11"/>
        <v>0</v>
      </c>
      <c r="M108" s="490">
        <f t="shared" si="12"/>
        <v>0</v>
      </c>
      <c r="N108" s="35"/>
      <c r="O108" s="18"/>
      <c r="P108" s="18"/>
      <c r="Q108" s="35"/>
      <c r="R108" s="35"/>
      <c r="S108" s="35"/>
      <c r="T108" s="35"/>
      <c r="U108" s="168">
        <f t="shared" si="13"/>
        <v>0</v>
      </c>
      <c r="V108" s="168">
        <f t="shared" si="14"/>
        <v>0</v>
      </c>
      <c r="W108" s="38"/>
      <c r="X108" s="38"/>
      <c r="Y108" s="203">
        <f t="shared" si="15"/>
        <v>0</v>
      </c>
      <c r="Z108" s="38"/>
      <c r="AA108" s="35"/>
      <c r="AB108" s="38"/>
      <c r="AC108" s="362">
        <f t="shared" si="16"/>
        <v>0</v>
      </c>
      <c r="AD108" s="161"/>
      <c r="AE108" s="38"/>
      <c r="AF108" s="38"/>
      <c r="AG108" s="170">
        <f t="shared" si="18"/>
        <v>0</v>
      </c>
      <c r="AH108" s="173">
        <f t="shared" si="17"/>
        <v>0</v>
      </c>
      <c r="AI108" s="428">
        <f t="shared" si="19"/>
        <v>0</v>
      </c>
    </row>
    <row r="109" spans="1:35" x14ac:dyDescent="0.25">
      <c r="A109" s="15">
        <v>90</v>
      </c>
      <c r="B109" s="24" t="s">
        <v>80</v>
      </c>
      <c r="C109" s="25" t="s">
        <v>12</v>
      </c>
      <c r="D109" s="432">
        <f>'Пт День 5 Нед 1'!AB109</f>
        <v>0</v>
      </c>
      <c r="E109" s="434"/>
      <c r="F109" s="35"/>
      <c r="G109" s="18"/>
      <c r="H109" s="18"/>
      <c r="I109" s="35"/>
      <c r="J109" s="35"/>
      <c r="K109" s="35"/>
      <c r="L109" s="490">
        <f t="shared" si="11"/>
        <v>0</v>
      </c>
      <c r="M109" s="490">
        <f t="shared" si="12"/>
        <v>0</v>
      </c>
      <c r="N109" s="35"/>
      <c r="O109" s="18"/>
      <c r="P109" s="18"/>
      <c r="Q109" s="35"/>
      <c r="R109" s="35"/>
      <c r="S109" s="35"/>
      <c r="T109" s="35"/>
      <c r="U109" s="168">
        <f t="shared" si="13"/>
        <v>0</v>
      </c>
      <c r="V109" s="168">
        <f t="shared" si="14"/>
        <v>0</v>
      </c>
      <c r="W109" s="38"/>
      <c r="X109" s="38"/>
      <c r="Y109" s="203">
        <f t="shared" si="15"/>
        <v>0</v>
      </c>
      <c r="Z109" s="38"/>
      <c r="AA109" s="35"/>
      <c r="AB109" s="38"/>
      <c r="AC109" s="362">
        <f t="shared" si="16"/>
        <v>0</v>
      </c>
      <c r="AD109" s="161"/>
      <c r="AE109" s="38"/>
      <c r="AF109" s="38"/>
      <c r="AG109" s="170">
        <f t="shared" si="18"/>
        <v>0</v>
      </c>
      <c r="AH109" s="173">
        <f t="shared" si="17"/>
        <v>0</v>
      </c>
      <c r="AI109" s="428">
        <f t="shared" si="19"/>
        <v>0</v>
      </c>
    </row>
    <row r="110" spans="1:35" x14ac:dyDescent="0.25">
      <c r="A110" s="15">
        <v>91</v>
      </c>
      <c r="B110" s="16" t="s">
        <v>103</v>
      </c>
      <c r="C110" s="25" t="s">
        <v>12</v>
      </c>
      <c r="D110" s="432">
        <f>'Пт День 5 Нед 1'!AB110</f>
        <v>0</v>
      </c>
      <c r="E110" s="434"/>
      <c r="F110" s="35"/>
      <c r="G110" s="18"/>
      <c r="H110" s="18"/>
      <c r="I110" s="35"/>
      <c r="J110" s="35"/>
      <c r="K110" s="35"/>
      <c r="L110" s="490">
        <f t="shared" si="11"/>
        <v>0</v>
      </c>
      <c r="M110" s="490">
        <f t="shared" si="12"/>
        <v>0</v>
      </c>
      <c r="N110" s="35"/>
      <c r="O110" s="18"/>
      <c r="P110" s="18"/>
      <c r="Q110" s="35"/>
      <c r="R110" s="35"/>
      <c r="S110" s="35"/>
      <c r="T110" s="35"/>
      <c r="U110" s="168">
        <f t="shared" si="13"/>
        <v>0</v>
      </c>
      <c r="V110" s="168">
        <f t="shared" si="14"/>
        <v>0</v>
      </c>
      <c r="W110" s="38"/>
      <c r="X110" s="38"/>
      <c r="Y110" s="203">
        <f t="shared" si="15"/>
        <v>0</v>
      </c>
      <c r="Z110" s="38"/>
      <c r="AA110" s="35"/>
      <c r="AB110" s="38"/>
      <c r="AC110" s="362">
        <f t="shared" si="16"/>
        <v>0</v>
      </c>
      <c r="AD110" s="161"/>
      <c r="AE110" s="38"/>
      <c r="AF110" s="38"/>
      <c r="AG110" s="170">
        <f t="shared" si="18"/>
        <v>0</v>
      </c>
      <c r="AH110" s="173">
        <f t="shared" si="17"/>
        <v>0</v>
      </c>
      <c r="AI110" s="428">
        <f t="shared" si="19"/>
        <v>0</v>
      </c>
    </row>
    <row r="111" spans="1:35" x14ac:dyDescent="0.25">
      <c r="A111" s="15">
        <v>92</v>
      </c>
      <c r="B111" s="16" t="s">
        <v>104</v>
      </c>
      <c r="C111" s="25" t="s">
        <v>12</v>
      </c>
      <c r="D111" s="432">
        <f>'Пт День 5 Нед 1'!AB111</f>
        <v>0</v>
      </c>
      <c r="E111" s="434"/>
      <c r="F111" s="35"/>
      <c r="G111" s="18"/>
      <c r="H111" s="18"/>
      <c r="I111" s="35"/>
      <c r="J111" s="35"/>
      <c r="K111" s="35"/>
      <c r="L111" s="490">
        <f t="shared" si="11"/>
        <v>0</v>
      </c>
      <c r="M111" s="490">
        <f t="shared" si="12"/>
        <v>0</v>
      </c>
      <c r="N111" s="35"/>
      <c r="O111" s="18"/>
      <c r="P111" s="18"/>
      <c r="Q111" s="35"/>
      <c r="R111" s="35"/>
      <c r="S111" s="35"/>
      <c r="T111" s="35"/>
      <c r="U111" s="168">
        <f t="shared" si="13"/>
        <v>0</v>
      </c>
      <c r="V111" s="168">
        <f t="shared" si="14"/>
        <v>0</v>
      </c>
      <c r="W111" s="38"/>
      <c r="X111" s="38"/>
      <c r="Y111" s="203">
        <f t="shared" si="15"/>
        <v>0</v>
      </c>
      <c r="Z111" s="38"/>
      <c r="AA111" s="35"/>
      <c r="AB111" s="38"/>
      <c r="AC111" s="362">
        <f t="shared" si="16"/>
        <v>0</v>
      </c>
      <c r="AD111" s="161"/>
      <c r="AE111" s="38"/>
      <c r="AF111" s="38"/>
      <c r="AG111" s="170">
        <f t="shared" si="18"/>
        <v>0</v>
      </c>
      <c r="AH111" s="173">
        <f t="shared" si="17"/>
        <v>0</v>
      </c>
      <c r="AI111" s="428">
        <f t="shared" si="19"/>
        <v>0</v>
      </c>
    </row>
    <row r="112" spans="1:35" x14ac:dyDescent="0.25">
      <c r="A112" s="15">
        <v>93</v>
      </c>
      <c r="B112" s="24" t="s">
        <v>108</v>
      </c>
      <c r="C112" s="25" t="s">
        <v>12</v>
      </c>
      <c r="D112" s="432">
        <f>'Пт День 5 Нед 1'!AB112</f>
        <v>0</v>
      </c>
      <c r="E112" s="434"/>
      <c r="F112" s="35"/>
      <c r="G112" s="18"/>
      <c r="H112" s="18"/>
      <c r="I112" s="35"/>
      <c r="J112" s="35"/>
      <c r="K112" s="35"/>
      <c r="L112" s="490">
        <f t="shared" si="11"/>
        <v>0</v>
      </c>
      <c r="M112" s="490">
        <f t="shared" si="12"/>
        <v>0</v>
      </c>
      <c r="N112" s="35"/>
      <c r="O112" s="18"/>
      <c r="P112" s="18"/>
      <c r="Q112" s="35"/>
      <c r="R112" s="35"/>
      <c r="S112" s="35"/>
      <c r="T112" s="35"/>
      <c r="U112" s="168">
        <f t="shared" si="13"/>
        <v>0</v>
      </c>
      <c r="V112" s="168">
        <f t="shared" si="14"/>
        <v>0</v>
      </c>
      <c r="W112" s="38"/>
      <c r="X112" s="38"/>
      <c r="Y112" s="203">
        <f t="shared" si="15"/>
        <v>0</v>
      </c>
      <c r="Z112" s="38"/>
      <c r="AA112" s="35"/>
      <c r="AB112" s="38"/>
      <c r="AC112" s="362">
        <f t="shared" si="16"/>
        <v>0</v>
      </c>
      <c r="AD112" s="161"/>
      <c r="AE112" s="38"/>
      <c r="AF112" s="38"/>
      <c r="AG112" s="170">
        <f t="shared" si="18"/>
        <v>0</v>
      </c>
      <c r="AH112" s="173">
        <f t="shared" si="17"/>
        <v>0</v>
      </c>
      <c r="AI112" s="428">
        <f t="shared" si="19"/>
        <v>0</v>
      </c>
    </row>
    <row r="113" spans="1:35" x14ac:dyDescent="0.25">
      <c r="A113" s="15">
        <v>94</v>
      </c>
      <c r="B113" s="24" t="s">
        <v>79</v>
      </c>
      <c r="C113" s="25" t="s">
        <v>12</v>
      </c>
      <c r="D113" s="432">
        <f>'Пт День 5 Нед 1'!AB113</f>
        <v>0</v>
      </c>
      <c r="E113" s="434"/>
      <c r="F113" s="35"/>
      <c r="G113" s="18"/>
      <c r="H113" s="18"/>
      <c r="I113" s="35"/>
      <c r="J113" s="35"/>
      <c r="K113" s="35"/>
      <c r="L113" s="490">
        <f t="shared" si="11"/>
        <v>0</v>
      </c>
      <c r="M113" s="490">
        <f t="shared" si="12"/>
        <v>0</v>
      </c>
      <c r="N113" s="35"/>
      <c r="O113" s="18"/>
      <c r="P113" s="18"/>
      <c r="Q113" s="35"/>
      <c r="R113" s="35"/>
      <c r="S113" s="35"/>
      <c r="T113" s="35"/>
      <c r="U113" s="168">
        <f t="shared" si="13"/>
        <v>0</v>
      </c>
      <c r="V113" s="168">
        <f t="shared" si="14"/>
        <v>0</v>
      </c>
      <c r="W113" s="38"/>
      <c r="X113" s="38"/>
      <c r="Y113" s="203">
        <f t="shared" si="15"/>
        <v>0</v>
      </c>
      <c r="Z113" s="38"/>
      <c r="AA113" s="35"/>
      <c r="AB113" s="38"/>
      <c r="AC113" s="362">
        <f t="shared" si="16"/>
        <v>0</v>
      </c>
      <c r="AD113" s="161"/>
      <c r="AE113" s="38"/>
      <c r="AF113" s="38"/>
      <c r="AG113" s="170">
        <f t="shared" si="18"/>
        <v>0</v>
      </c>
      <c r="AH113" s="173">
        <f t="shared" si="17"/>
        <v>0</v>
      </c>
      <c r="AI113" s="428">
        <f t="shared" si="19"/>
        <v>0</v>
      </c>
    </row>
    <row r="114" spans="1:35" x14ac:dyDescent="0.25">
      <c r="A114" s="15"/>
      <c r="B114" s="268" t="s">
        <v>61</v>
      </c>
      <c r="C114" s="7"/>
      <c r="D114" s="432">
        <f>'Пт День 5 Нед 1'!AB114</f>
        <v>0</v>
      </c>
      <c r="E114" s="7"/>
      <c r="F114" s="38"/>
      <c r="G114" s="144"/>
      <c r="H114" s="144"/>
      <c r="I114" s="144"/>
      <c r="J114" s="38"/>
      <c r="K114" s="38"/>
      <c r="L114" s="490">
        <f t="shared" si="11"/>
        <v>0</v>
      </c>
      <c r="M114" s="490">
        <f t="shared" si="12"/>
        <v>0</v>
      </c>
      <c r="N114" s="38"/>
      <c r="O114" s="144"/>
      <c r="P114" s="144"/>
      <c r="Q114" s="144"/>
      <c r="R114" s="38"/>
      <c r="S114" s="38"/>
      <c r="T114" s="38"/>
      <c r="U114" s="168">
        <f t="shared" si="13"/>
        <v>0</v>
      </c>
      <c r="V114" s="168">
        <f t="shared" si="14"/>
        <v>0</v>
      </c>
      <c r="W114" s="38"/>
      <c r="X114" s="38"/>
      <c r="Y114" s="203">
        <f t="shared" si="15"/>
        <v>0</v>
      </c>
      <c r="Z114" s="38"/>
      <c r="AA114" s="38"/>
      <c r="AB114" s="38"/>
      <c r="AC114" s="362">
        <f t="shared" si="16"/>
        <v>0</v>
      </c>
      <c r="AD114" s="162"/>
      <c r="AE114" s="38"/>
      <c r="AF114" s="38"/>
      <c r="AG114" s="170">
        <f t="shared" si="18"/>
        <v>0</v>
      </c>
      <c r="AH114" s="173">
        <f t="shared" si="17"/>
        <v>0</v>
      </c>
      <c r="AI114" s="428">
        <f t="shared" si="19"/>
        <v>0</v>
      </c>
    </row>
    <row r="115" spans="1:35" x14ac:dyDescent="0.25">
      <c r="A115" s="15">
        <v>95</v>
      </c>
      <c r="B115" s="16" t="s">
        <v>1</v>
      </c>
      <c r="C115" s="17" t="s">
        <v>12</v>
      </c>
      <c r="D115" s="432">
        <f>'Пт День 5 Нед 1'!AB115</f>
        <v>0</v>
      </c>
      <c r="E115" s="432"/>
      <c r="F115" s="38"/>
      <c r="G115" s="144"/>
      <c r="H115" s="144"/>
      <c r="I115" s="144"/>
      <c r="J115" s="38"/>
      <c r="K115" s="38"/>
      <c r="L115" s="490">
        <f t="shared" si="11"/>
        <v>0</v>
      </c>
      <c r="M115" s="490">
        <f t="shared" si="12"/>
        <v>0</v>
      </c>
      <c r="N115" s="38"/>
      <c r="O115" s="144"/>
      <c r="P115" s="144"/>
      <c r="Q115" s="144"/>
      <c r="R115" s="38"/>
      <c r="S115" s="38"/>
      <c r="T115" s="38"/>
      <c r="U115" s="168">
        <f t="shared" si="13"/>
        <v>0</v>
      </c>
      <c r="V115" s="168">
        <f t="shared" si="14"/>
        <v>0</v>
      </c>
      <c r="W115" s="38"/>
      <c r="X115" s="38"/>
      <c r="Y115" s="203">
        <f t="shared" si="15"/>
        <v>0</v>
      </c>
      <c r="Z115" s="38"/>
      <c r="AA115" s="38"/>
      <c r="AB115" s="38"/>
      <c r="AC115" s="362">
        <f t="shared" si="16"/>
        <v>0</v>
      </c>
      <c r="AD115" s="162"/>
      <c r="AE115" s="38"/>
      <c r="AF115" s="38"/>
      <c r="AG115" s="170">
        <f t="shared" si="18"/>
        <v>0</v>
      </c>
      <c r="AH115" s="173">
        <f t="shared" si="17"/>
        <v>0</v>
      </c>
      <c r="AI115" s="428">
        <f t="shared" si="19"/>
        <v>0</v>
      </c>
    </row>
    <row r="116" spans="1:35" x14ac:dyDescent="0.25">
      <c r="A116" s="15">
        <v>96</v>
      </c>
      <c r="B116" s="19" t="s">
        <v>62</v>
      </c>
      <c r="C116" s="20" t="s">
        <v>12</v>
      </c>
      <c r="D116" s="432">
        <f>'Пт День 5 Нед 1'!AB116</f>
        <v>0</v>
      </c>
      <c r="E116" s="432"/>
      <c r="F116" s="38"/>
      <c r="G116" s="144"/>
      <c r="H116" s="144"/>
      <c r="I116" s="144"/>
      <c r="J116" s="38"/>
      <c r="K116" s="38"/>
      <c r="L116" s="490">
        <f t="shared" si="11"/>
        <v>0</v>
      </c>
      <c r="M116" s="490">
        <f t="shared" si="12"/>
        <v>0</v>
      </c>
      <c r="N116" s="38"/>
      <c r="O116" s="144"/>
      <c r="P116" s="144"/>
      <c r="Q116" s="144"/>
      <c r="R116" s="38"/>
      <c r="S116" s="38"/>
      <c r="T116" s="38"/>
      <c r="U116" s="168">
        <f t="shared" si="13"/>
        <v>0</v>
      </c>
      <c r="V116" s="168">
        <f t="shared" si="14"/>
        <v>0</v>
      </c>
      <c r="W116" s="38"/>
      <c r="X116" s="38"/>
      <c r="Y116" s="203">
        <f t="shared" si="15"/>
        <v>0</v>
      </c>
      <c r="Z116" s="38"/>
      <c r="AA116" s="38"/>
      <c r="AB116" s="38"/>
      <c r="AC116" s="362">
        <f t="shared" si="16"/>
        <v>0</v>
      </c>
      <c r="AD116" s="162"/>
      <c r="AE116" s="38"/>
      <c r="AF116" s="38"/>
      <c r="AG116" s="170">
        <f t="shared" si="18"/>
        <v>0</v>
      </c>
      <c r="AH116" s="173">
        <f t="shared" si="17"/>
        <v>0</v>
      </c>
      <c r="AI116" s="428">
        <f t="shared" si="19"/>
        <v>0</v>
      </c>
    </row>
    <row r="117" spans="1:35" x14ac:dyDescent="0.25">
      <c r="A117" s="15">
        <v>97</v>
      </c>
      <c r="B117" s="19" t="s">
        <v>89</v>
      </c>
      <c r="C117" s="20" t="s">
        <v>12</v>
      </c>
      <c r="D117" s="432">
        <f>'Пт День 5 Нед 1'!AB117</f>
        <v>0</v>
      </c>
      <c r="E117" s="432"/>
      <c r="F117" s="38"/>
      <c r="G117" s="144"/>
      <c r="H117" s="144"/>
      <c r="I117" s="144"/>
      <c r="J117" s="38"/>
      <c r="K117" s="38"/>
      <c r="L117" s="490">
        <f t="shared" si="11"/>
        <v>0</v>
      </c>
      <c r="M117" s="490">
        <f t="shared" si="12"/>
        <v>0</v>
      </c>
      <c r="N117" s="38"/>
      <c r="O117" s="144"/>
      <c r="P117" s="144"/>
      <c r="Q117" s="144"/>
      <c r="R117" s="38"/>
      <c r="S117" s="38"/>
      <c r="T117" s="38"/>
      <c r="U117" s="168">
        <f t="shared" si="13"/>
        <v>0</v>
      </c>
      <c r="V117" s="168">
        <f t="shared" si="14"/>
        <v>0</v>
      </c>
      <c r="W117" s="38"/>
      <c r="X117" s="38"/>
      <c r="Y117" s="203">
        <f t="shared" si="15"/>
        <v>0</v>
      </c>
      <c r="Z117" s="38"/>
      <c r="AA117" s="38"/>
      <c r="AB117" s="38"/>
      <c r="AC117" s="362">
        <f t="shared" si="16"/>
        <v>0</v>
      </c>
      <c r="AD117" s="162"/>
      <c r="AE117" s="38"/>
      <c r="AF117" s="38"/>
      <c r="AG117" s="170">
        <f t="shared" si="18"/>
        <v>0</v>
      </c>
      <c r="AH117" s="173">
        <f t="shared" si="17"/>
        <v>0</v>
      </c>
      <c r="AI117" s="428">
        <f t="shared" si="19"/>
        <v>0</v>
      </c>
    </row>
    <row r="118" spans="1:35" x14ac:dyDescent="0.25">
      <c r="A118" s="15">
        <v>98</v>
      </c>
      <c r="B118" s="19" t="s">
        <v>63</v>
      </c>
      <c r="C118" s="20" t="s">
        <v>12</v>
      </c>
      <c r="D118" s="432">
        <f>'Пт День 5 Нед 1'!AB118</f>
        <v>0</v>
      </c>
      <c r="E118" s="432"/>
      <c r="F118" s="38"/>
      <c r="G118" s="144"/>
      <c r="H118" s="144"/>
      <c r="I118" s="144"/>
      <c r="J118" s="38"/>
      <c r="K118" s="38"/>
      <c r="L118" s="490">
        <f t="shared" si="11"/>
        <v>0</v>
      </c>
      <c r="M118" s="490">
        <f t="shared" si="12"/>
        <v>0</v>
      </c>
      <c r="N118" s="38"/>
      <c r="O118" s="144"/>
      <c r="P118" s="144"/>
      <c r="Q118" s="144"/>
      <c r="R118" s="38"/>
      <c r="S118" s="38"/>
      <c r="T118" s="38"/>
      <c r="U118" s="168">
        <f t="shared" si="13"/>
        <v>0</v>
      </c>
      <c r="V118" s="168">
        <f t="shared" si="14"/>
        <v>0</v>
      </c>
      <c r="W118" s="38"/>
      <c r="X118" s="38"/>
      <c r="Y118" s="203">
        <f t="shared" si="15"/>
        <v>0</v>
      </c>
      <c r="Z118" s="38"/>
      <c r="AA118" s="38"/>
      <c r="AB118" s="38"/>
      <c r="AC118" s="362">
        <f t="shared" si="16"/>
        <v>0</v>
      </c>
      <c r="AD118" s="162"/>
      <c r="AE118" s="38"/>
      <c r="AF118" s="38"/>
      <c r="AG118" s="170">
        <f t="shared" si="18"/>
        <v>0</v>
      </c>
      <c r="AH118" s="173">
        <f t="shared" si="17"/>
        <v>0</v>
      </c>
      <c r="AI118" s="428">
        <f t="shared" si="19"/>
        <v>0</v>
      </c>
    </row>
    <row r="119" spans="1:35" x14ac:dyDescent="0.25">
      <c r="A119" s="15">
        <v>99</v>
      </c>
      <c r="B119" s="16" t="s">
        <v>64</v>
      </c>
      <c r="C119" s="17" t="s">
        <v>12</v>
      </c>
      <c r="D119" s="432">
        <f>'Пт День 5 Нед 1'!AB119</f>
        <v>-1.2E-2</v>
      </c>
      <c r="E119" s="432"/>
      <c r="F119" s="38"/>
      <c r="G119" s="144"/>
      <c r="H119" s="144"/>
      <c r="I119" s="144"/>
      <c r="J119" s="38">
        <v>5.5999999999999999E-3</v>
      </c>
      <c r="K119" s="38"/>
      <c r="L119" s="490">
        <f t="shared" si="11"/>
        <v>5.5999999999999999E-3</v>
      </c>
      <c r="M119" s="490">
        <f t="shared" si="12"/>
        <v>5.5999999999999999E-3</v>
      </c>
      <c r="N119" s="38"/>
      <c r="O119" s="144"/>
      <c r="P119" s="144"/>
      <c r="Q119" s="144"/>
      <c r="R119" s="38">
        <v>5.5999999999999999E-3</v>
      </c>
      <c r="S119" s="38"/>
      <c r="T119" s="38"/>
      <c r="U119" s="168">
        <f t="shared" si="13"/>
        <v>5.5999999999999999E-3</v>
      </c>
      <c r="V119" s="168">
        <f t="shared" si="14"/>
        <v>5.5999999999999999E-3</v>
      </c>
      <c r="W119" s="38"/>
      <c r="X119" s="38"/>
      <c r="Y119" s="203">
        <f t="shared" si="15"/>
        <v>0</v>
      </c>
      <c r="Z119" s="38"/>
      <c r="AA119" s="38"/>
      <c r="AB119" s="38"/>
      <c r="AC119" s="362">
        <f t="shared" si="16"/>
        <v>0</v>
      </c>
      <c r="AD119" s="162"/>
      <c r="AE119" s="38"/>
      <c r="AF119" s="38"/>
      <c r="AG119" s="170">
        <f t="shared" si="18"/>
        <v>0</v>
      </c>
      <c r="AH119" s="173">
        <f t="shared" si="17"/>
        <v>2.24E-2</v>
      </c>
      <c r="AI119" s="428">
        <f t="shared" si="19"/>
        <v>-3.44E-2</v>
      </c>
    </row>
    <row r="120" spans="1:35" x14ac:dyDescent="0.25">
      <c r="A120" s="15">
        <v>100</v>
      </c>
      <c r="B120" s="16" t="s">
        <v>65</v>
      </c>
      <c r="C120" s="17" t="s">
        <v>12</v>
      </c>
      <c r="D120" s="432">
        <f>'Пт День 5 Нед 1'!AB120</f>
        <v>-0.69100000000000006</v>
      </c>
      <c r="E120" s="432"/>
      <c r="F120" s="38"/>
      <c r="G120" s="144"/>
      <c r="H120" s="144"/>
      <c r="I120" s="144"/>
      <c r="J120" s="38"/>
      <c r="K120" s="38"/>
      <c r="L120" s="490">
        <f t="shared" si="11"/>
        <v>0</v>
      </c>
      <c r="M120" s="490">
        <f t="shared" si="12"/>
        <v>0</v>
      </c>
      <c r="N120" s="38"/>
      <c r="O120" s="144"/>
      <c r="P120" s="144"/>
      <c r="Q120" s="144"/>
      <c r="R120" s="38"/>
      <c r="S120" s="38"/>
      <c r="T120" s="38"/>
      <c r="U120" s="168">
        <f t="shared" si="13"/>
        <v>0</v>
      </c>
      <c r="V120" s="168">
        <f t="shared" si="14"/>
        <v>0</v>
      </c>
      <c r="W120" s="38"/>
      <c r="X120" s="38"/>
      <c r="Y120" s="203">
        <f t="shared" si="15"/>
        <v>0</v>
      </c>
      <c r="Z120" s="38"/>
      <c r="AA120" s="38"/>
      <c r="AB120" s="38"/>
      <c r="AC120" s="362">
        <f t="shared" si="16"/>
        <v>0</v>
      </c>
      <c r="AD120" s="162"/>
      <c r="AE120" s="38"/>
      <c r="AF120" s="38"/>
      <c r="AG120" s="170">
        <f t="shared" si="18"/>
        <v>0</v>
      </c>
      <c r="AH120" s="173">
        <f t="shared" si="17"/>
        <v>0</v>
      </c>
      <c r="AI120" s="428">
        <f t="shared" si="19"/>
        <v>-0.69100000000000006</v>
      </c>
    </row>
    <row r="121" spans="1:35" x14ac:dyDescent="0.25">
      <c r="A121" s="15"/>
      <c r="B121" s="268" t="s">
        <v>117</v>
      </c>
      <c r="C121" s="7"/>
      <c r="D121" s="432">
        <f>'Пт День 5 Нед 1'!AB121</f>
        <v>0</v>
      </c>
      <c r="E121" s="7"/>
      <c r="F121" s="38"/>
      <c r="G121" s="144"/>
      <c r="H121" s="144"/>
      <c r="I121" s="144"/>
      <c r="J121" s="38"/>
      <c r="K121" s="38"/>
      <c r="L121" s="490">
        <f t="shared" si="11"/>
        <v>0</v>
      </c>
      <c r="M121" s="490">
        <f t="shared" si="12"/>
        <v>0</v>
      </c>
      <c r="N121" s="38"/>
      <c r="O121" s="144"/>
      <c r="P121" s="144"/>
      <c r="Q121" s="144"/>
      <c r="R121" s="38"/>
      <c r="S121" s="38"/>
      <c r="T121" s="38"/>
      <c r="U121" s="168">
        <f t="shared" si="13"/>
        <v>0</v>
      </c>
      <c r="V121" s="168">
        <f t="shared" si="14"/>
        <v>0</v>
      </c>
      <c r="W121" s="38"/>
      <c r="X121" s="38"/>
      <c r="Y121" s="203">
        <f t="shared" si="15"/>
        <v>0</v>
      </c>
      <c r="Z121" s="38"/>
      <c r="AA121" s="38"/>
      <c r="AB121" s="38"/>
      <c r="AC121" s="362">
        <f t="shared" si="16"/>
        <v>0</v>
      </c>
      <c r="AD121" s="162"/>
      <c r="AE121" s="38"/>
      <c r="AF121" s="38"/>
      <c r="AG121" s="170">
        <f t="shared" si="18"/>
        <v>0</v>
      </c>
      <c r="AH121" s="173">
        <f t="shared" si="17"/>
        <v>0</v>
      </c>
      <c r="AI121" s="428">
        <f t="shared" si="19"/>
        <v>0</v>
      </c>
    </row>
    <row r="122" spans="1:35" x14ac:dyDescent="0.25">
      <c r="A122" s="15">
        <v>101</v>
      </c>
      <c r="B122" s="16" t="s">
        <v>72</v>
      </c>
      <c r="C122" s="25" t="s">
        <v>12</v>
      </c>
      <c r="D122" s="432">
        <f>'Пт День 5 Нед 1'!AB122</f>
        <v>-0.20499999999999999</v>
      </c>
      <c r="E122" s="434"/>
      <c r="F122" s="38"/>
      <c r="G122" s="144"/>
      <c r="H122" s="144"/>
      <c r="I122" s="144"/>
      <c r="J122" s="38"/>
      <c r="K122" s="38"/>
      <c r="L122" s="490">
        <f t="shared" si="11"/>
        <v>0</v>
      </c>
      <c r="M122" s="490">
        <f t="shared" si="12"/>
        <v>0</v>
      </c>
      <c r="N122" s="38"/>
      <c r="O122" s="144"/>
      <c r="P122" s="144"/>
      <c r="Q122" s="144"/>
      <c r="R122" s="38"/>
      <c r="S122" s="38"/>
      <c r="T122" s="38"/>
      <c r="U122" s="168">
        <f t="shared" si="13"/>
        <v>0</v>
      </c>
      <c r="V122" s="168">
        <f t="shared" si="14"/>
        <v>0</v>
      </c>
      <c r="W122" s="38"/>
      <c r="X122" s="38"/>
      <c r="Y122" s="203">
        <f t="shared" si="15"/>
        <v>0</v>
      </c>
      <c r="Z122" s="38"/>
      <c r="AA122" s="38"/>
      <c r="AB122" s="38"/>
      <c r="AC122" s="362">
        <f t="shared" si="16"/>
        <v>0</v>
      </c>
      <c r="AD122" s="222">
        <v>2.5000000000000001E-2</v>
      </c>
      <c r="AE122" s="38"/>
      <c r="AF122" s="38"/>
      <c r="AG122" s="170">
        <f t="shared" si="18"/>
        <v>2.5000000000000001E-2</v>
      </c>
      <c r="AH122" s="173">
        <f t="shared" si="17"/>
        <v>2.5000000000000001E-2</v>
      </c>
      <c r="AI122" s="428">
        <f t="shared" si="19"/>
        <v>-0.22999999999999998</v>
      </c>
    </row>
    <row r="123" spans="1:35" x14ac:dyDescent="0.25">
      <c r="A123" s="15">
        <v>102</v>
      </c>
      <c r="B123" s="16" t="s">
        <v>73</v>
      </c>
      <c r="C123" s="25" t="s">
        <v>12</v>
      </c>
      <c r="D123" s="432">
        <f>'Пт День 5 Нед 1'!AB123</f>
        <v>-0.89137</v>
      </c>
      <c r="E123" s="434"/>
      <c r="F123" s="38"/>
      <c r="G123" s="144"/>
      <c r="H123" s="144"/>
      <c r="I123" s="144"/>
      <c r="J123" s="38"/>
      <c r="K123" s="38"/>
      <c r="L123" s="490">
        <f t="shared" si="11"/>
        <v>0</v>
      </c>
      <c r="M123" s="490">
        <f t="shared" si="12"/>
        <v>0</v>
      </c>
      <c r="N123" s="38"/>
      <c r="O123" s="144"/>
      <c r="P123" s="144"/>
      <c r="Q123" s="144"/>
      <c r="R123" s="38"/>
      <c r="S123" s="38"/>
      <c r="T123" s="38"/>
      <c r="U123" s="168">
        <f t="shared" si="13"/>
        <v>0</v>
      </c>
      <c r="V123" s="168">
        <f t="shared" si="14"/>
        <v>0</v>
      </c>
      <c r="W123" s="38"/>
      <c r="X123" s="38"/>
      <c r="Y123" s="203">
        <f t="shared" si="15"/>
        <v>0</v>
      </c>
      <c r="Z123" s="38"/>
      <c r="AA123" s="38"/>
      <c r="AB123" s="38"/>
      <c r="AC123" s="362">
        <f t="shared" si="16"/>
        <v>0</v>
      </c>
      <c r="AD123" s="222">
        <v>2.6800000000000001E-2</v>
      </c>
      <c r="AE123" s="38"/>
      <c r="AF123" s="38"/>
      <c r="AG123" s="170">
        <f t="shared" si="18"/>
        <v>2.6800000000000001E-2</v>
      </c>
      <c r="AH123" s="173">
        <f t="shared" si="17"/>
        <v>2.6800000000000001E-2</v>
      </c>
      <c r="AI123" s="428">
        <f t="shared" si="19"/>
        <v>-0.91817000000000004</v>
      </c>
    </row>
    <row r="124" spans="1:35" x14ac:dyDescent="0.25">
      <c r="A124" s="15">
        <v>103</v>
      </c>
      <c r="B124" s="16" t="s">
        <v>74</v>
      </c>
      <c r="C124" s="25" t="s">
        <v>12</v>
      </c>
      <c r="D124" s="432">
        <f>'Пт День 5 Нед 1'!AB124</f>
        <v>-0.14879999999999999</v>
      </c>
      <c r="E124" s="434"/>
      <c r="F124" s="38"/>
      <c r="G124" s="405">
        <v>1.2E-2</v>
      </c>
      <c r="H124" s="144"/>
      <c r="I124" s="144"/>
      <c r="J124" s="38"/>
      <c r="K124" s="38"/>
      <c r="L124" s="490">
        <f t="shared" si="11"/>
        <v>1.2E-2</v>
      </c>
      <c r="M124" s="490">
        <f t="shared" si="12"/>
        <v>0</v>
      </c>
      <c r="N124" s="38"/>
      <c r="O124" s="405">
        <v>1.2E-2</v>
      </c>
      <c r="P124" s="144"/>
      <c r="Q124" s="144"/>
      <c r="R124" s="38"/>
      <c r="S124" s="38"/>
      <c r="T124" s="38"/>
      <c r="U124" s="168">
        <f t="shared" si="13"/>
        <v>1.2E-2</v>
      </c>
      <c r="V124" s="168">
        <f t="shared" si="14"/>
        <v>0</v>
      </c>
      <c r="W124" s="38"/>
      <c r="X124" s="38"/>
      <c r="Y124" s="203">
        <f t="shared" si="15"/>
        <v>0</v>
      </c>
      <c r="Z124" s="38"/>
      <c r="AA124" s="38"/>
      <c r="AB124" s="38"/>
      <c r="AC124" s="362">
        <f t="shared" si="16"/>
        <v>0</v>
      </c>
      <c r="AD124" s="222">
        <v>1.2E-2</v>
      </c>
      <c r="AE124" s="38"/>
      <c r="AF124" s="38"/>
      <c r="AG124" s="170">
        <f t="shared" si="18"/>
        <v>1.2E-2</v>
      </c>
      <c r="AH124" s="173">
        <f t="shared" si="17"/>
        <v>3.6000000000000004E-2</v>
      </c>
      <c r="AI124" s="428">
        <f t="shared" si="19"/>
        <v>-0.18479999999999999</v>
      </c>
    </row>
    <row r="125" spans="1:35" ht="15" customHeight="1" x14ac:dyDescent="0.25">
      <c r="A125" s="15">
        <v>104</v>
      </c>
      <c r="B125" s="16" t="s">
        <v>75</v>
      </c>
      <c r="C125" s="25" t="s">
        <v>12</v>
      </c>
      <c r="D125" s="432">
        <f>'Пт День 5 Нед 1'!AB125</f>
        <v>-0.11624999999999999</v>
      </c>
      <c r="E125" s="434"/>
      <c r="F125" s="38"/>
      <c r="G125" s="144"/>
      <c r="H125" s="144"/>
      <c r="I125" s="144"/>
      <c r="J125" s="38"/>
      <c r="K125" s="38"/>
      <c r="L125" s="490">
        <f t="shared" si="11"/>
        <v>0</v>
      </c>
      <c r="M125" s="490">
        <f t="shared" si="12"/>
        <v>0</v>
      </c>
      <c r="N125" s="38"/>
      <c r="O125" s="144"/>
      <c r="P125" s="144"/>
      <c r="Q125" s="144"/>
      <c r="R125" s="38"/>
      <c r="S125" s="38"/>
      <c r="T125" s="38"/>
      <c r="U125" s="168">
        <f t="shared" si="13"/>
        <v>0</v>
      </c>
      <c r="V125" s="168">
        <f t="shared" si="14"/>
        <v>0</v>
      </c>
      <c r="W125" s="38"/>
      <c r="X125" s="38"/>
      <c r="Y125" s="203">
        <f t="shared" si="15"/>
        <v>0</v>
      </c>
      <c r="Z125" s="38"/>
      <c r="AA125" s="38"/>
      <c r="AB125" s="38"/>
      <c r="AC125" s="362">
        <f t="shared" si="16"/>
        <v>0</v>
      </c>
      <c r="AD125" s="222">
        <v>1.2500000000000001E-2</v>
      </c>
      <c r="AE125" s="38"/>
      <c r="AF125" s="38"/>
      <c r="AG125" s="170">
        <f t="shared" si="18"/>
        <v>1.2500000000000001E-2</v>
      </c>
      <c r="AH125" s="173">
        <f t="shared" si="17"/>
        <v>1.2500000000000001E-2</v>
      </c>
      <c r="AI125" s="428">
        <f t="shared" si="19"/>
        <v>-0.12875</v>
      </c>
    </row>
    <row r="126" spans="1:35" x14ac:dyDescent="0.25">
      <c r="A126" s="15">
        <v>105</v>
      </c>
      <c r="B126" s="16" t="s">
        <v>77</v>
      </c>
      <c r="C126" s="25" t="s">
        <v>12</v>
      </c>
      <c r="D126" s="432">
        <f>'Пт День 5 Нед 1'!AB126</f>
        <v>-0.24199999999999999</v>
      </c>
      <c r="E126" s="434"/>
      <c r="F126" s="38"/>
      <c r="G126" s="144"/>
      <c r="H126" s="144"/>
      <c r="I126" s="144"/>
      <c r="J126" s="38"/>
      <c r="K126" s="38"/>
      <c r="L126" s="490">
        <f t="shared" si="11"/>
        <v>0</v>
      </c>
      <c r="M126" s="490">
        <f t="shared" si="12"/>
        <v>0</v>
      </c>
      <c r="N126" s="38"/>
      <c r="O126" s="144"/>
      <c r="P126" s="144"/>
      <c r="Q126" s="144"/>
      <c r="R126" s="38"/>
      <c r="S126" s="38"/>
      <c r="T126" s="38"/>
      <c r="U126" s="168">
        <f t="shared" si="13"/>
        <v>0</v>
      </c>
      <c r="V126" s="168">
        <f t="shared" si="14"/>
        <v>0</v>
      </c>
      <c r="W126" s="38"/>
      <c r="X126" s="38"/>
      <c r="Y126" s="203">
        <f t="shared" si="15"/>
        <v>0</v>
      </c>
      <c r="Z126" s="38"/>
      <c r="AA126" s="38"/>
      <c r="AB126" s="38"/>
      <c r="AC126" s="362">
        <f t="shared" si="16"/>
        <v>0</v>
      </c>
      <c r="AD126" s="222">
        <v>0.05</v>
      </c>
      <c r="AE126" s="38"/>
      <c r="AF126" s="38"/>
      <c r="AG126" s="170">
        <f t="shared" si="18"/>
        <v>0.05</v>
      </c>
      <c r="AH126" s="173">
        <f t="shared" si="17"/>
        <v>0.05</v>
      </c>
      <c r="AI126" s="428">
        <f t="shared" si="19"/>
        <v>-0.29199999999999998</v>
      </c>
    </row>
    <row r="127" spans="1:35" x14ac:dyDescent="0.25">
      <c r="A127" s="15">
        <v>106</v>
      </c>
      <c r="B127" s="16" t="s">
        <v>76</v>
      </c>
      <c r="C127" s="25" t="s">
        <v>12</v>
      </c>
      <c r="D127" s="432">
        <f>'Пт День 5 Нед 1'!AB127</f>
        <v>0</v>
      </c>
      <c r="E127" s="434"/>
      <c r="F127" s="38"/>
      <c r="G127" s="144"/>
      <c r="H127" s="144"/>
      <c r="I127" s="144"/>
      <c r="J127" s="38"/>
      <c r="K127" s="38"/>
      <c r="L127" s="490">
        <f t="shared" si="11"/>
        <v>0</v>
      </c>
      <c r="M127" s="490">
        <f t="shared" si="12"/>
        <v>0</v>
      </c>
      <c r="N127" s="38"/>
      <c r="O127" s="144"/>
      <c r="P127" s="144"/>
      <c r="Q127" s="144"/>
      <c r="R127" s="38"/>
      <c r="S127" s="38"/>
      <c r="T127" s="38"/>
      <c r="U127" s="168">
        <f t="shared" si="13"/>
        <v>0</v>
      </c>
      <c r="V127" s="168">
        <f t="shared" si="14"/>
        <v>0</v>
      </c>
      <c r="W127" s="38"/>
      <c r="X127" s="38"/>
      <c r="Y127" s="203">
        <f t="shared" si="15"/>
        <v>0</v>
      </c>
      <c r="Z127" s="38"/>
      <c r="AA127" s="38"/>
      <c r="AB127" s="38"/>
      <c r="AC127" s="362">
        <f t="shared" si="16"/>
        <v>0</v>
      </c>
      <c r="AD127" s="162"/>
      <c r="AE127" s="38"/>
      <c r="AF127" s="38"/>
      <c r="AG127" s="170">
        <f t="shared" si="18"/>
        <v>0</v>
      </c>
      <c r="AH127" s="173">
        <f t="shared" si="17"/>
        <v>0</v>
      </c>
      <c r="AI127" s="428">
        <f t="shared" si="19"/>
        <v>0</v>
      </c>
    </row>
    <row r="128" spans="1:35" x14ac:dyDescent="0.25">
      <c r="A128" s="15">
        <v>107</v>
      </c>
      <c r="B128" s="24" t="s">
        <v>78</v>
      </c>
      <c r="C128" s="25" t="s">
        <v>12</v>
      </c>
      <c r="D128" s="432">
        <f>'Пт День 5 Нед 1'!AB128</f>
        <v>0</v>
      </c>
      <c r="E128" s="434"/>
      <c r="F128" s="38"/>
      <c r="G128" s="144"/>
      <c r="H128" s="144"/>
      <c r="I128" s="144"/>
      <c r="J128" s="38"/>
      <c r="K128" s="38"/>
      <c r="L128" s="490">
        <f t="shared" si="11"/>
        <v>0</v>
      </c>
      <c r="M128" s="490">
        <f t="shared" si="12"/>
        <v>0</v>
      </c>
      <c r="N128" s="38"/>
      <c r="O128" s="144"/>
      <c r="P128" s="144"/>
      <c r="Q128" s="144"/>
      <c r="R128" s="38"/>
      <c r="S128" s="38"/>
      <c r="T128" s="38"/>
      <c r="U128" s="168">
        <f t="shared" si="13"/>
        <v>0</v>
      </c>
      <c r="V128" s="168">
        <f t="shared" si="14"/>
        <v>0</v>
      </c>
      <c r="W128" s="38"/>
      <c r="X128" s="38"/>
      <c r="Y128" s="203">
        <f t="shared" si="15"/>
        <v>0</v>
      </c>
      <c r="Z128" s="38"/>
      <c r="AA128" s="38"/>
      <c r="AB128" s="38"/>
      <c r="AC128" s="362">
        <f t="shared" si="16"/>
        <v>0</v>
      </c>
      <c r="AD128" s="162"/>
      <c r="AE128" s="38"/>
      <c r="AF128" s="38"/>
      <c r="AG128" s="170">
        <f t="shared" si="18"/>
        <v>0</v>
      </c>
      <c r="AH128" s="173">
        <f t="shared" si="17"/>
        <v>0</v>
      </c>
      <c r="AI128" s="428">
        <f t="shared" si="19"/>
        <v>0</v>
      </c>
    </row>
    <row r="129" spans="1:35" x14ac:dyDescent="0.25">
      <c r="A129" s="15">
        <v>108</v>
      </c>
      <c r="B129" s="24" t="s">
        <v>105</v>
      </c>
      <c r="C129" s="25" t="s">
        <v>12</v>
      </c>
      <c r="D129" s="432">
        <f>'Пт День 5 Нед 1'!AB129</f>
        <v>0</v>
      </c>
      <c r="E129" s="434"/>
      <c r="F129" s="38"/>
      <c r="G129" s="144"/>
      <c r="H129" s="144"/>
      <c r="I129" s="144"/>
      <c r="J129" s="38"/>
      <c r="K129" s="38"/>
      <c r="L129" s="490">
        <f t="shared" si="11"/>
        <v>0</v>
      </c>
      <c r="M129" s="490">
        <f t="shared" si="12"/>
        <v>0</v>
      </c>
      <c r="N129" s="38"/>
      <c r="O129" s="144"/>
      <c r="P129" s="144"/>
      <c r="Q129" s="144"/>
      <c r="R129" s="38"/>
      <c r="S129" s="38"/>
      <c r="T129" s="38"/>
      <c r="U129" s="168">
        <f t="shared" si="13"/>
        <v>0</v>
      </c>
      <c r="V129" s="168">
        <f t="shared" si="14"/>
        <v>0</v>
      </c>
      <c r="W129" s="38"/>
      <c r="X129" s="38"/>
      <c r="Y129" s="203">
        <f t="shared" si="15"/>
        <v>0</v>
      </c>
      <c r="Z129" s="38"/>
      <c r="AA129" s="38"/>
      <c r="AB129" s="38"/>
      <c r="AC129" s="362">
        <f t="shared" si="16"/>
        <v>0</v>
      </c>
      <c r="AD129" s="162"/>
      <c r="AE129" s="38"/>
      <c r="AF129" s="38"/>
      <c r="AG129" s="170">
        <f t="shared" si="18"/>
        <v>0</v>
      </c>
      <c r="AH129" s="173">
        <f t="shared" si="17"/>
        <v>0</v>
      </c>
      <c r="AI129" s="428">
        <f t="shared" si="19"/>
        <v>0</v>
      </c>
    </row>
    <row r="130" spans="1:35" x14ac:dyDescent="0.25">
      <c r="A130" s="15">
        <v>109</v>
      </c>
      <c r="B130" s="24" t="s">
        <v>190</v>
      </c>
      <c r="C130" s="25" t="s">
        <v>12</v>
      </c>
      <c r="D130" s="432">
        <f>'Пт День 5 Нед 1'!AB130</f>
        <v>0</v>
      </c>
      <c r="E130" s="434"/>
      <c r="F130" s="38"/>
      <c r="G130" s="144"/>
      <c r="H130" s="144"/>
      <c r="I130" s="144"/>
      <c r="J130" s="38"/>
      <c r="K130" s="38"/>
      <c r="L130" s="490">
        <f t="shared" si="11"/>
        <v>0</v>
      </c>
      <c r="M130" s="490">
        <f t="shared" si="12"/>
        <v>0</v>
      </c>
      <c r="N130" s="38"/>
      <c r="O130" s="144"/>
      <c r="P130" s="144"/>
      <c r="Q130" s="144"/>
      <c r="R130" s="38"/>
      <c r="S130" s="38"/>
      <c r="T130" s="38"/>
      <c r="U130" s="168">
        <f t="shared" si="13"/>
        <v>0</v>
      </c>
      <c r="V130" s="168">
        <f t="shared" si="14"/>
        <v>0</v>
      </c>
      <c r="W130" s="38"/>
      <c r="X130" s="38"/>
      <c r="Y130" s="203">
        <f t="shared" si="15"/>
        <v>0</v>
      </c>
      <c r="Z130" s="38"/>
      <c r="AA130" s="38"/>
      <c r="AB130" s="38"/>
      <c r="AC130" s="362">
        <f t="shared" si="16"/>
        <v>0</v>
      </c>
      <c r="AD130" s="162"/>
      <c r="AE130" s="38"/>
      <c r="AF130" s="38"/>
      <c r="AG130" s="170">
        <f t="shared" si="18"/>
        <v>0</v>
      </c>
      <c r="AH130" s="173">
        <f t="shared" si="17"/>
        <v>0</v>
      </c>
      <c r="AI130" s="428">
        <f t="shared" si="19"/>
        <v>0</v>
      </c>
    </row>
    <row r="131" spans="1:35" x14ac:dyDescent="0.25">
      <c r="A131" s="250"/>
      <c r="B131" s="321" t="s">
        <v>218</v>
      </c>
      <c r="C131" s="56"/>
      <c r="D131" s="432">
        <f>'Пт День 5 Нед 1'!AB131</f>
        <v>0</v>
      </c>
      <c r="E131" s="446"/>
      <c r="F131" s="46"/>
      <c r="G131" s="46"/>
      <c r="H131" s="46"/>
      <c r="I131" s="46"/>
      <c r="J131" s="46"/>
      <c r="K131" s="46"/>
      <c r="L131" s="490">
        <f t="shared" si="11"/>
        <v>0</v>
      </c>
      <c r="M131" s="490">
        <f t="shared" si="12"/>
        <v>0</v>
      </c>
      <c r="N131" s="46"/>
      <c r="O131" s="46"/>
      <c r="P131" s="46"/>
      <c r="Q131" s="46"/>
      <c r="R131" s="46"/>
      <c r="S131" s="46"/>
      <c r="T131" s="46"/>
      <c r="U131" s="168">
        <f t="shared" si="13"/>
        <v>0</v>
      </c>
      <c r="V131" s="168">
        <f t="shared" si="14"/>
        <v>0</v>
      </c>
      <c r="W131" s="149"/>
      <c r="X131" s="149"/>
      <c r="Y131" s="203">
        <f t="shared" si="15"/>
        <v>0</v>
      </c>
      <c r="Z131" s="149"/>
      <c r="AA131" s="46"/>
      <c r="AB131" s="149"/>
      <c r="AC131" s="362">
        <f t="shared" si="16"/>
        <v>0</v>
      </c>
      <c r="AD131" s="635"/>
      <c r="AE131" s="149"/>
      <c r="AF131" s="149"/>
      <c r="AG131" s="170">
        <f t="shared" si="18"/>
        <v>0</v>
      </c>
      <c r="AH131" s="173">
        <f t="shared" si="17"/>
        <v>0</v>
      </c>
      <c r="AI131" s="428">
        <f t="shared" si="19"/>
        <v>0</v>
      </c>
    </row>
    <row r="132" spans="1:35" x14ac:dyDescent="0.25">
      <c r="A132" s="65">
        <v>110</v>
      </c>
      <c r="B132" s="339" t="s">
        <v>93</v>
      </c>
      <c r="C132" s="57" t="s">
        <v>12</v>
      </c>
      <c r="D132" s="432">
        <f>'Пт День 5 Нед 1'!AB132</f>
        <v>0</v>
      </c>
      <c r="E132" s="447"/>
      <c r="F132" s="35"/>
      <c r="G132" s="35"/>
      <c r="H132" s="35"/>
      <c r="I132" s="35"/>
      <c r="J132" s="35"/>
      <c r="K132" s="49"/>
      <c r="L132" s="490">
        <f t="shared" si="11"/>
        <v>0</v>
      </c>
      <c r="M132" s="490">
        <f t="shared" si="12"/>
        <v>0</v>
      </c>
      <c r="N132" s="35"/>
      <c r="O132" s="35"/>
      <c r="P132" s="35"/>
      <c r="Q132" s="35"/>
      <c r="R132" s="35"/>
      <c r="S132" s="49"/>
      <c r="T132" s="49"/>
      <c r="U132" s="168">
        <f t="shared" si="13"/>
        <v>0</v>
      </c>
      <c r="V132" s="168">
        <f t="shared" si="14"/>
        <v>0</v>
      </c>
      <c r="W132" s="148"/>
      <c r="X132" s="148"/>
      <c r="Y132" s="203">
        <f t="shared" si="15"/>
        <v>0</v>
      </c>
      <c r="Z132" s="148"/>
      <c r="AA132" s="53"/>
      <c r="AB132" s="148"/>
      <c r="AC132" s="362">
        <f t="shared" si="16"/>
        <v>0</v>
      </c>
      <c r="AD132" s="161"/>
      <c r="AE132" s="148"/>
      <c r="AF132" s="148"/>
      <c r="AG132" s="170">
        <f t="shared" si="18"/>
        <v>0</v>
      </c>
      <c r="AH132" s="173">
        <f t="shared" si="17"/>
        <v>0</v>
      </c>
      <c r="AI132" s="428">
        <f t="shared" si="19"/>
        <v>0</v>
      </c>
    </row>
    <row r="133" spans="1:35" x14ac:dyDescent="0.25">
      <c r="A133" s="65">
        <v>111</v>
      </c>
      <c r="B133" s="339" t="s">
        <v>94</v>
      </c>
      <c r="C133" s="57" t="s">
        <v>12</v>
      </c>
      <c r="D133" s="432">
        <f>'Пт День 5 Нед 1'!AB133</f>
        <v>0</v>
      </c>
      <c r="E133" s="447"/>
      <c r="F133" s="35"/>
      <c r="G133" s="35"/>
      <c r="H133" s="35"/>
      <c r="I133" s="35"/>
      <c r="J133" s="35"/>
      <c r="K133" s="49"/>
      <c r="L133" s="490">
        <f t="shared" si="11"/>
        <v>0</v>
      </c>
      <c r="M133" s="490">
        <f t="shared" si="12"/>
        <v>0</v>
      </c>
      <c r="N133" s="35"/>
      <c r="O133" s="35"/>
      <c r="P133" s="35"/>
      <c r="Q133" s="35"/>
      <c r="R133" s="35"/>
      <c r="S133" s="49"/>
      <c r="T133" s="49"/>
      <c r="U133" s="168">
        <f t="shared" si="13"/>
        <v>0</v>
      </c>
      <c r="V133" s="168">
        <f t="shared" si="14"/>
        <v>0</v>
      </c>
      <c r="W133" s="148"/>
      <c r="X133" s="148"/>
      <c r="Y133" s="203">
        <f t="shared" si="15"/>
        <v>0</v>
      </c>
      <c r="Z133" s="148"/>
      <c r="AA133" s="53"/>
      <c r="AB133" s="148"/>
      <c r="AC133" s="362">
        <f t="shared" si="16"/>
        <v>0</v>
      </c>
      <c r="AD133" s="161"/>
      <c r="AE133" s="148"/>
      <c r="AF133" s="148"/>
      <c r="AG133" s="170">
        <f t="shared" si="18"/>
        <v>0</v>
      </c>
      <c r="AH133" s="173">
        <f t="shared" si="17"/>
        <v>0</v>
      </c>
      <c r="AI133" s="428">
        <f t="shared" si="19"/>
        <v>0</v>
      </c>
    </row>
    <row r="134" spans="1:35" x14ac:dyDescent="0.25">
      <c r="A134" s="65">
        <v>112</v>
      </c>
      <c r="B134" s="339" t="s">
        <v>95</v>
      </c>
      <c r="C134" s="57" t="s">
        <v>12</v>
      </c>
      <c r="D134" s="432">
        <f>'Пт День 5 Нед 1'!AB134</f>
        <v>0</v>
      </c>
      <c r="E134" s="447"/>
      <c r="F134" s="35"/>
      <c r="G134" s="35"/>
      <c r="H134" s="35"/>
      <c r="I134" s="35"/>
      <c r="J134" s="35"/>
      <c r="K134" s="49"/>
      <c r="L134" s="490">
        <f t="shared" si="11"/>
        <v>0</v>
      </c>
      <c r="M134" s="490">
        <f t="shared" si="12"/>
        <v>0</v>
      </c>
      <c r="N134" s="35"/>
      <c r="O134" s="35"/>
      <c r="P134" s="35"/>
      <c r="Q134" s="35"/>
      <c r="R134" s="35"/>
      <c r="S134" s="49"/>
      <c r="T134" s="49"/>
      <c r="U134" s="168">
        <f t="shared" si="13"/>
        <v>0</v>
      </c>
      <c r="V134" s="168">
        <f t="shared" si="14"/>
        <v>0</v>
      </c>
      <c r="W134" s="148"/>
      <c r="X134" s="148"/>
      <c r="Y134" s="203">
        <f t="shared" si="15"/>
        <v>0</v>
      </c>
      <c r="Z134" s="148"/>
      <c r="AA134" s="53"/>
      <c r="AB134" s="148"/>
      <c r="AC134" s="362">
        <f t="shared" si="16"/>
        <v>0</v>
      </c>
      <c r="AD134" s="161"/>
      <c r="AE134" s="148"/>
      <c r="AF134" s="148"/>
      <c r="AG134" s="170">
        <f t="shared" si="18"/>
        <v>0</v>
      </c>
      <c r="AH134" s="173">
        <f t="shared" si="17"/>
        <v>0</v>
      </c>
      <c r="AI134" s="428">
        <f t="shared" si="19"/>
        <v>0</v>
      </c>
    </row>
    <row r="135" spans="1:35" x14ac:dyDescent="0.25">
      <c r="A135" s="65">
        <v>113</v>
      </c>
      <c r="B135" s="339" t="s">
        <v>96</v>
      </c>
      <c r="C135" s="57" t="s">
        <v>12</v>
      </c>
      <c r="D135" s="432">
        <f>'Пт День 5 Нед 1'!AB135</f>
        <v>0</v>
      </c>
      <c r="E135" s="447"/>
      <c r="F135" s="35"/>
      <c r="G135" s="35"/>
      <c r="H135" s="35"/>
      <c r="I135" s="35"/>
      <c r="J135" s="35"/>
      <c r="K135" s="49"/>
      <c r="L135" s="490">
        <f t="shared" si="11"/>
        <v>0</v>
      </c>
      <c r="M135" s="490">
        <f t="shared" si="12"/>
        <v>0</v>
      </c>
      <c r="N135" s="35"/>
      <c r="O135" s="35"/>
      <c r="P135" s="35"/>
      <c r="Q135" s="35"/>
      <c r="R135" s="35"/>
      <c r="S135" s="49"/>
      <c r="T135" s="49"/>
      <c r="U135" s="168">
        <f t="shared" si="13"/>
        <v>0</v>
      </c>
      <c r="V135" s="168">
        <f t="shared" si="14"/>
        <v>0</v>
      </c>
      <c r="W135" s="148"/>
      <c r="X135" s="148"/>
      <c r="Y135" s="203">
        <f t="shared" si="15"/>
        <v>0</v>
      </c>
      <c r="Z135" s="148"/>
      <c r="AA135" s="53"/>
      <c r="AB135" s="148"/>
      <c r="AC135" s="362">
        <f t="shared" si="16"/>
        <v>0</v>
      </c>
      <c r="AD135" s="161"/>
      <c r="AE135" s="148"/>
      <c r="AF135" s="148"/>
      <c r="AG135" s="170">
        <f t="shared" si="18"/>
        <v>0</v>
      </c>
      <c r="AH135" s="173">
        <f t="shared" si="17"/>
        <v>0</v>
      </c>
      <c r="AI135" s="428">
        <f t="shared" ref="AI135:AI148" si="20">(D135+E135)-AH135</f>
        <v>0</v>
      </c>
    </row>
    <row r="136" spans="1:35" x14ac:dyDescent="0.25">
      <c r="A136" s="65">
        <v>114</v>
      </c>
      <c r="B136" s="339" t="s">
        <v>97</v>
      </c>
      <c r="C136" s="57" t="s">
        <v>12</v>
      </c>
      <c r="D136" s="432">
        <f>'Пт День 5 Нед 1'!AB136</f>
        <v>0</v>
      </c>
      <c r="E136" s="447"/>
      <c r="F136" s="35"/>
      <c r="G136" s="35"/>
      <c r="H136" s="35"/>
      <c r="I136" s="35"/>
      <c r="J136" s="35"/>
      <c r="K136" s="49"/>
      <c r="L136" s="490">
        <f t="shared" ref="L136:L148" si="21">(K136+J136+G136+F136+I136)*$L$5</f>
        <v>0</v>
      </c>
      <c r="M136" s="490">
        <f t="shared" ref="M136:M148" si="22">(K136+J136+I136+F136+H136)*$M$5</f>
        <v>0</v>
      </c>
      <c r="N136" s="35"/>
      <c r="O136" s="35"/>
      <c r="P136" s="35"/>
      <c r="Q136" s="35"/>
      <c r="R136" s="35"/>
      <c r="S136" s="49"/>
      <c r="T136" s="49"/>
      <c r="U136" s="168">
        <f t="shared" ref="U136:U148" si="23">(N136+O136+Q136+R136+S136)*$U$5</f>
        <v>0</v>
      </c>
      <c r="V136" s="168">
        <f t="shared" ref="V136:V148" si="24">(N136+P136+Q136+R136+S136)*$V$5</f>
        <v>0</v>
      </c>
      <c r="W136" s="148"/>
      <c r="X136" s="148"/>
      <c r="Y136" s="203">
        <f t="shared" ref="Y136:Y148" si="25">(X136+W136)*$Y$5</f>
        <v>0</v>
      </c>
      <c r="Z136" s="148"/>
      <c r="AA136" s="53"/>
      <c r="AB136" s="148"/>
      <c r="AC136" s="362">
        <f t="shared" ref="AC136:AC148" si="26">(AB136+AA136+Z136)*$AC$5</f>
        <v>0</v>
      </c>
      <c r="AD136" s="161"/>
      <c r="AE136" s="148"/>
      <c r="AF136" s="148"/>
      <c r="AG136" s="170">
        <f t="shared" si="18"/>
        <v>0</v>
      </c>
      <c r="AH136" s="173">
        <f t="shared" ref="AH136:AH148" si="27">L136+M136+U136+V136+Y136+AG136</f>
        <v>0</v>
      </c>
      <c r="AI136" s="428">
        <f t="shared" si="20"/>
        <v>0</v>
      </c>
    </row>
    <row r="137" spans="1:35" x14ac:dyDescent="0.25">
      <c r="A137" s="45"/>
      <c r="B137" s="340" t="s">
        <v>98</v>
      </c>
      <c r="C137" s="35"/>
      <c r="D137" s="432">
        <f>'Пт День 5 Нед 1'!AB137</f>
        <v>0</v>
      </c>
      <c r="E137" s="421"/>
      <c r="F137" s="35"/>
      <c r="G137" s="35"/>
      <c r="H137" s="35"/>
      <c r="I137" s="35"/>
      <c r="J137" s="35"/>
      <c r="K137" s="35"/>
      <c r="L137" s="490">
        <f t="shared" si="21"/>
        <v>0</v>
      </c>
      <c r="M137" s="490">
        <f t="shared" si="22"/>
        <v>0</v>
      </c>
      <c r="N137" s="35"/>
      <c r="O137" s="35"/>
      <c r="P137" s="35"/>
      <c r="Q137" s="35"/>
      <c r="R137" s="35"/>
      <c r="S137" s="35"/>
      <c r="T137" s="35"/>
      <c r="U137" s="168">
        <f t="shared" si="23"/>
        <v>0</v>
      </c>
      <c r="V137" s="168">
        <f t="shared" si="24"/>
        <v>0</v>
      </c>
      <c r="W137" s="53"/>
      <c r="X137" s="53"/>
      <c r="Y137" s="203">
        <f t="shared" si="25"/>
        <v>0</v>
      </c>
      <c r="Z137" s="53"/>
      <c r="AA137" s="53"/>
      <c r="AB137" s="53"/>
      <c r="AC137" s="362">
        <f t="shared" si="26"/>
        <v>0</v>
      </c>
      <c r="AD137" s="161"/>
      <c r="AE137" s="53"/>
      <c r="AF137" s="53"/>
      <c r="AG137" s="170">
        <f t="shared" ref="AG137:AG148" si="28">(AD137+AE137+AF137)*$AG$5</f>
        <v>0</v>
      </c>
      <c r="AH137" s="173">
        <f t="shared" si="27"/>
        <v>0</v>
      </c>
      <c r="AI137" s="428">
        <f t="shared" si="20"/>
        <v>0</v>
      </c>
    </row>
    <row r="138" spans="1:35" x14ac:dyDescent="0.25">
      <c r="A138" s="401">
        <v>115</v>
      </c>
      <c r="B138" s="400" t="s">
        <v>239</v>
      </c>
      <c r="C138" s="399" t="s">
        <v>82</v>
      </c>
      <c r="D138" s="432">
        <f>'Пт День 5 Нед 1'!AB138</f>
        <v>-2</v>
      </c>
      <c r="E138" s="448"/>
      <c r="F138" s="35"/>
      <c r="G138" s="35"/>
      <c r="H138" s="35"/>
      <c r="I138" s="35"/>
      <c r="J138" s="35"/>
      <c r="K138" s="35"/>
      <c r="L138" s="490">
        <f t="shared" si="21"/>
        <v>0</v>
      </c>
      <c r="M138" s="490">
        <f t="shared" si="22"/>
        <v>0</v>
      </c>
      <c r="N138" s="35"/>
      <c r="O138" s="35"/>
      <c r="P138" s="35"/>
      <c r="Q138" s="35"/>
      <c r="R138" s="35"/>
      <c r="S138" s="35"/>
      <c r="T138" s="35"/>
      <c r="U138" s="168">
        <f t="shared" si="23"/>
        <v>0</v>
      </c>
      <c r="V138" s="168">
        <f t="shared" si="24"/>
        <v>0</v>
      </c>
      <c r="W138" s="53"/>
      <c r="X138" s="53"/>
      <c r="Y138" s="203">
        <f t="shared" si="25"/>
        <v>0</v>
      </c>
      <c r="Z138" s="53"/>
      <c r="AA138" s="53"/>
      <c r="AB138" s="53"/>
      <c r="AC138" s="362"/>
      <c r="AD138" s="161"/>
      <c r="AE138" s="53"/>
      <c r="AF138" s="53"/>
      <c r="AG138" s="170"/>
      <c r="AH138" s="173">
        <f t="shared" si="27"/>
        <v>0</v>
      </c>
      <c r="AI138" s="428">
        <f t="shared" si="20"/>
        <v>-2</v>
      </c>
    </row>
    <row r="139" spans="1:35" x14ac:dyDescent="0.25">
      <c r="A139" s="244">
        <v>116</v>
      </c>
      <c r="B139" s="260" t="s">
        <v>86</v>
      </c>
      <c r="C139" s="61" t="s">
        <v>12</v>
      </c>
      <c r="D139" s="432">
        <f>'Пт День 5 Нед 1'!AB139</f>
        <v>0</v>
      </c>
      <c r="E139" s="433"/>
      <c r="F139" s="18"/>
      <c r="G139" s="18"/>
      <c r="H139" s="18"/>
      <c r="I139" s="18"/>
      <c r="J139" s="18"/>
      <c r="K139" s="18"/>
      <c r="L139" s="490">
        <f t="shared" si="21"/>
        <v>0</v>
      </c>
      <c r="M139" s="490">
        <f t="shared" si="22"/>
        <v>0</v>
      </c>
      <c r="N139" s="18"/>
      <c r="O139" s="18"/>
      <c r="P139" s="18"/>
      <c r="Q139" s="18"/>
      <c r="R139" s="18"/>
      <c r="S139" s="18"/>
      <c r="T139" s="18"/>
      <c r="U139" s="168">
        <f t="shared" si="23"/>
        <v>0</v>
      </c>
      <c r="V139" s="168">
        <f t="shared" si="24"/>
        <v>0</v>
      </c>
      <c r="W139" s="18"/>
      <c r="X139" s="18"/>
      <c r="Y139" s="203">
        <f t="shared" si="25"/>
        <v>0</v>
      </c>
      <c r="Z139" s="35"/>
      <c r="AA139" s="35"/>
      <c r="AB139" s="18"/>
      <c r="AC139" s="362">
        <f t="shared" si="26"/>
        <v>0</v>
      </c>
      <c r="AD139" s="161"/>
      <c r="AE139" s="35"/>
      <c r="AF139" s="18"/>
      <c r="AG139" s="170">
        <f>(AD139+AE139+AF139)*$AG$5</f>
        <v>0</v>
      </c>
      <c r="AH139" s="173">
        <f t="shared" si="27"/>
        <v>0</v>
      </c>
      <c r="AI139" s="428">
        <f t="shared" si="20"/>
        <v>0</v>
      </c>
    </row>
    <row r="140" spans="1:35" x14ac:dyDescent="0.25">
      <c r="A140" s="401">
        <v>117</v>
      </c>
      <c r="B140" s="261" t="s">
        <v>323</v>
      </c>
      <c r="C140" s="63" t="s">
        <v>82</v>
      </c>
      <c r="D140" s="432">
        <f>'Пт День 5 Нед 1'!AB140</f>
        <v>0</v>
      </c>
      <c r="E140" s="433"/>
      <c r="F140" s="18"/>
      <c r="G140" s="18"/>
      <c r="H140" s="503">
        <v>1</v>
      </c>
      <c r="I140" s="18"/>
      <c r="J140" s="18"/>
      <c r="K140" s="18"/>
      <c r="L140" s="490">
        <f t="shared" si="21"/>
        <v>0</v>
      </c>
      <c r="M140" s="490">
        <f t="shared" si="22"/>
        <v>1</v>
      </c>
      <c r="N140" s="18"/>
      <c r="O140" s="18"/>
      <c r="P140" s="503">
        <v>1</v>
      </c>
      <c r="Q140" s="18"/>
      <c r="R140" s="18"/>
      <c r="S140" s="18"/>
      <c r="T140" s="18"/>
      <c r="U140" s="168">
        <f t="shared" si="23"/>
        <v>0</v>
      </c>
      <c r="V140" s="168">
        <f t="shared" si="24"/>
        <v>1</v>
      </c>
      <c r="W140" s="18"/>
      <c r="X140" s="18"/>
      <c r="Y140" s="203">
        <f t="shared" si="25"/>
        <v>0</v>
      </c>
      <c r="Z140" s="35"/>
      <c r="AA140" s="35"/>
      <c r="AB140" s="18"/>
      <c r="AC140" s="362">
        <f t="shared" si="26"/>
        <v>0</v>
      </c>
      <c r="AD140" s="35"/>
      <c r="AE140" s="35"/>
      <c r="AF140" s="18"/>
      <c r="AG140" s="170">
        <f>(AD140+AE140+AF140)*$AG$5</f>
        <v>0</v>
      </c>
      <c r="AH140" s="173">
        <f t="shared" si="27"/>
        <v>2</v>
      </c>
      <c r="AI140" s="428">
        <f t="shared" si="20"/>
        <v>-2</v>
      </c>
    </row>
    <row r="141" spans="1:35" ht="23.25" customHeight="1" x14ac:dyDescent="0.25">
      <c r="A141" s="244">
        <v>118</v>
      </c>
      <c r="B141" s="260" t="s">
        <v>211</v>
      </c>
      <c r="C141" s="61" t="s">
        <v>12</v>
      </c>
      <c r="D141" s="432">
        <f>'Пт День 5 Нед 1'!AB141</f>
        <v>0</v>
      </c>
      <c r="E141" s="433"/>
      <c r="F141" s="18"/>
      <c r="G141" s="18"/>
      <c r="H141" s="18"/>
      <c r="I141" s="18"/>
      <c r="J141" s="18"/>
      <c r="K141" s="18"/>
      <c r="L141" s="490">
        <f t="shared" si="21"/>
        <v>0</v>
      </c>
      <c r="M141" s="490">
        <f t="shared" si="22"/>
        <v>0</v>
      </c>
      <c r="N141" s="18"/>
      <c r="O141" s="18"/>
      <c r="P141" s="18"/>
      <c r="Q141" s="18"/>
      <c r="R141" s="18"/>
      <c r="S141" s="18"/>
      <c r="T141" s="18"/>
      <c r="U141" s="168">
        <f t="shared" si="23"/>
        <v>0</v>
      </c>
      <c r="V141" s="168">
        <f t="shared" si="24"/>
        <v>0</v>
      </c>
      <c r="W141" s="18"/>
      <c r="X141" s="18"/>
      <c r="Y141" s="203">
        <f t="shared" si="25"/>
        <v>0</v>
      </c>
      <c r="Z141" s="35"/>
      <c r="AA141" s="35"/>
      <c r="AB141" s="18"/>
      <c r="AC141" s="362">
        <f t="shared" si="26"/>
        <v>0</v>
      </c>
      <c r="AD141" s="161"/>
      <c r="AE141" s="35"/>
      <c r="AF141" s="18"/>
      <c r="AG141" s="170">
        <f>(AD141+AE141+AF141)*$AG$5</f>
        <v>0</v>
      </c>
      <c r="AH141" s="173">
        <f t="shared" si="27"/>
        <v>0</v>
      </c>
      <c r="AI141" s="428">
        <f t="shared" si="20"/>
        <v>0</v>
      </c>
    </row>
    <row r="142" spans="1:35" ht="23.25" customHeight="1" x14ac:dyDescent="0.25">
      <c r="A142" s="401">
        <v>119</v>
      </c>
      <c r="B142" s="260" t="s">
        <v>192</v>
      </c>
      <c r="C142" s="61" t="s">
        <v>12</v>
      </c>
      <c r="D142" s="432">
        <f>'Пт День 5 Нед 1'!AB142</f>
        <v>0</v>
      </c>
      <c r="E142" s="433"/>
      <c r="F142" s="18"/>
      <c r="G142" s="18"/>
      <c r="H142" s="18"/>
      <c r="I142" s="18"/>
      <c r="J142" s="18"/>
      <c r="K142" s="18"/>
      <c r="L142" s="490">
        <f t="shared" si="21"/>
        <v>0</v>
      </c>
      <c r="M142" s="490">
        <f t="shared" si="22"/>
        <v>0</v>
      </c>
      <c r="N142" s="18"/>
      <c r="O142" s="18"/>
      <c r="P142" s="18"/>
      <c r="Q142" s="18"/>
      <c r="R142" s="18"/>
      <c r="S142" s="18"/>
      <c r="T142" s="18"/>
      <c r="U142" s="168">
        <f t="shared" si="23"/>
        <v>0</v>
      </c>
      <c r="V142" s="168">
        <f t="shared" si="24"/>
        <v>0</v>
      </c>
      <c r="W142" s="18"/>
      <c r="X142" s="18"/>
      <c r="Y142" s="203">
        <f t="shared" si="25"/>
        <v>0</v>
      </c>
      <c r="Z142" s="35"/>
      <c r="AA142" s="35"/>
      <c r="AB142" s="18"/>
      <c r="AC142" s="362">
        <f t="shared" si="26"/>
        <v>0</v>
      </c>
      <c r="AD142" s="161"/>
      <c r="AE142" s="35"/>
      <c r="AF142" s="18"/>
      <c r="AG142" s="170">
        <f t="shared" ref="AG142:AG144" si="29">(AD142+AE142+AF142)*$AG$5</f>
        <v>0</v>
      </c>
      <c r="AH142" s="173">
        <f t="shared" si="27"/>
        <v>0</v>
      </c>
      <c r="AI142" s="428">
        <f t="shared" si="20"/>
        <v>0</v>
      </c>
    </row>
    <row r="143" spans="1:35" x14ac:dyDescent="0.25">
      <c r="A143" s="244">
        <v>120</v>
      </c>
      <c r="B143" s="22" t="s">
        <v>19</v>
      </c>
      <c r="C143" s="23" t="s">
        <v>12</v>
      </c>
      <c r="D143" s="432">
        <f>'Пт День 5 Нед 1'!AB143</f>
        <v>0</v>
      </c>
      <c r="E143" s="433"/>
      <c r="F143" s="35"/>
      <c r="G143" s="18"/>
      <c r="H143" s="18"/>
      <c r="I143" s="35"/>
      <c r="J143" s="35"/>
      <c r="K143" s="35"/>
      <c r="L143" s="490">
        <f t="shared" si="21"/>
        <v>0</v>
      </c>
      <c r="M143" s="490">
        <f t="shared" si="22"/>
        <v>0</v>
      </c>
      <c r="N143" s="35"/>
      <c r="O143" s="18"/>
      <c r="P143" s="18"/>
      <c r="Q143" s="35"/>
      <c r="R143" s="35"/>
      <c r="S143" s="35"/>
      <c r="T143" s="35"/>
      <c r="U143" s="168">
        <f t="shared" si="23"/>
        <v>0</v>
      </c>
      <c r="V143" s="168">
        <f t="shared" si="24"/>
        <v>0</v>
      </c>
      <c r="W143" s="35"/>
      <c r="X143" s="35"/>
      <c r="Y143" s="203">
        <f t="shared" si="25"/>
        <v>0</v>
      </c>
      <c r="Z143" s="35"/>
      <c r="AA143" s="35"/>
      <c r="AB143" s="35"/>
      <c r="AC143" s="362">
        <f t="shared" si="26"/>
        <v>0</v>
      </c>
      <c r="AD143" s="161"/>
      <c r="AE143" s="35"/>
      <c r="AF143" s="35"/>
      <c r="AG143" s="170">
        <f t="shared" si="29"/>
        <v>0</v>
      </c>
      <c r="AH143" s="173">
        <f t="shared" si="27"/>
        <v>0</v>
      </c>
      <c r="AI143" s="428">
        <f t="shared" si="20"/>
        <v>0</v>
      </c>
    </row>
    <row r="144" spans="1:35" ht="22.5" x14ac:dyDescent="0.25">
      <c r="A144" s="401">
        <v>121</v>
      </c>
      <c r="B144" s="260" t="s">
        <v>319</v>
      </c>
      <c r="C144" s="61" t="s">
        <v>82</v>
      </c>
      <c r="D144" s="432">
        <f>'Пт День 5 Нед 1'!AB144</f>
        <v>-2</v>
      </c>
      <c r="E144" s="433"/>
      <c r="F144" s="18"/>
      <c r="G144" s="18"/>
      <c r="H144" s="18"/>
      <c r="I144" s="62"/>
      <c r="J144" s="18"/>
      <c r="K144" s="18"/>
      <c r="L144" s="490">
        <f t="shared" si="21"/>
        <v>0</v>
      </c>
      <c r="M144" s="490">
        <f t="shared" si="22"/>
        <v>0</v>
      </c>
      <c r="N144" s="18"/>
      <c r="O144" s="18"/>
      <c r="P144" s="18"/>
      <c r="Q144" s="62"/>
      <c r="R144" s="18"/>
      <c r="S144" s="18"/>
      <c r="T144" s="18"/>
      <c r="U144" s="168">
        <f t="shared" si="23"/>
        <v>0</v>
      </c>
      <c r="V144" s="168">
        <f t="shared" si="24"/>
        <v>0</v>
      </c>
      <c r="W144" s="18"/>
      <c r="X144" s="18"/>
      <c r="Y144" s="203">
        <f t="shared" si="25"/>
        <v>0</v>
      </c>
      <c r="Z144" s="18"/>
      <c r="AA144" s="35"/>
      <c r="AB144" s="18"/>
      <c r="AC144" s="362">
        <f t="shared" si="26"/>
        <v>0</v>
      </c>
      <c r="AD144" s="161"/>
      <c r="AE144" s="35"/>
      <c r="AF144" s="18"/>
      <c r="AG144" s="170">
        <f t="shared" si="29"/>
        <v>0</v>
      </c>
      <c r="AH144" s="173">
        <f t="shared" si="27"/>
        <v>0</v>
      </c>
      <c r="AI144" s="428">
        <f t="shared" si="20"/>
        <v>-2</v>
      </c>
    </row>
    <row r="145" spans="1:35" x14ac:dyDescent="0.25">
      <c r="A145" s="244">
        <v>122</v>
      </c>
      <c r="B145" s="260" t="s">
        <v>212</v>
      </c>
      <c r="C145" s="61" t="s">
        <v>82</v>
      </c>
      <c r="D145" s="432">
        <f>'Пт День 5 Нед 1'!AB145</f>
        <v>0</v>
      </c>
      <c r="E145" s="433"/>
      <c r="F145" s="18"/>
      <c r="G145" s="18"/>
      <c r="H145" s="18"/>
      <c r="I145" s="62"/>
      <c r="J145" s="18"/>
      <c r="K145" s="18"/>
      <c r="L145" s="490">
        <f t="shared" si="21"/>
        <v>0</v>
      </c>
      <c r="M145" s="490">
        <f t="shared" si="22"/>
        <v>0</v>
      </c>
      <c r="N145" s="18"/>
      <c r="O145" s="18"/>
      <c r="P145" s="18"/>
      <c r="Q145" s="62"/>
      <c r="R145" s="18"/>
      <c r="S145" s="18"/>
      <c r="T145" s="18"/>
      <c r="U145" s="168">
        <f t="shared" si="23"/>
        <v>0</v>
      </c>
      <c r="V145" s="168">
        <f t="shared" si="24"/>
        <v>0</v>
      </c>
      <c r="W145" s="18"/>
      <c r="X145" s="18"/>
      <c r="Y145" s="203">
        <f t="shared" si="25"/>
        <v>0</v>
      </c>
      <c r="Z145" s="35"/>
      <c r="AA145" s="35"/>
      <c r="AB145" s="18"/>
      <c r="AC145" s="362">
        <f t="shared" si="26"/>
        <v>0</v>
      </c>
      <c r="AD145" s="161"/>
      <c r="AE145" s="35"/>
      <c r="AF145" s="18"/>
      <c r="AG145" s="170">
        <f t="shared" si="28"/>
        <v>0</v>
      </c>
      <c r="AH145" s="173">
        <f t="shared" si="27"/>
        <v>0</v>
      </c>
      <c r="AI145" s="428">
        <f t="shared" si="20"/>
        <v>0</v>
      </c>
    </row>
    <row r="146" spans="1:35" x14ac:dyDescent="0.25">
      <c r="A146" s="401">
        <v>123</v>
      </c>
      <c r="B146" s="260" t="s">
        <v>219</v>
      </c>
      <c r="C146" s="61" t="s">
        <v>82</v>
      </c>
      <c r="D146" s="432">
        <f>'Пт День 5 Нед 1'!AB146</f>
        <v>0</v>
      </c>
      <c r="E146" s="433"/>
      <c r="F146" s="18"/>
      <c r="G146" s="18"/>
      <c r="H146" s="18"/>
      <c r="I146" s="62"/>
      <c r="J146" s="18"/>
      <c r="K146" s="18"/>
      <c r="L146" s="490">
        <f t="shared" si="21"/>
        <v>0</v>
      </c>
      <c r="M146" s="490">
        <f t="shared" si="22"/>
        <v>0</v>
      </c>
      <c r="N146" s="18"/>
      <c r="O146" s="18"/>
      <c r="P146" s="18"/>
      <c r="Q146" s="62"/>
      <c r="R146" s="18"/>
      <c r="S146" s="18"/>
      <c r="T146" s="18"/>
      <c r="U146" s="168">
        <f t="shared" si="23"/>
        <v>0</v>
      </c>
      <c r="V146" s="168">
        <f t="shared" si="24"/>
        <v>0</v>
      </c>
      <c r="W146" s="18"/>
      <c r="X146" s="18"/>
      <c r="Y146" s="203">
        <f t="shared" si="25"/>
        <v>0</v>
      </c>
      <c r="Z146" s="35"/>
      <c r="AA146" s="35"/>
      <c r="AB146" s="18"/>
      <c r="AC146" s="362">
        <f t="shared" si="26"/>
        <v>0</v>
      </c>
      <c r="AD146" s="161"/>
      <c r="AE146" s="35"/>
      <c r="AF146" s="18"/>
      <c r="AG146" s="170">
        <f t="shared" si="28"/>
        <v>0</v>
      </c>
      <c r="AH146" s="173">
        <f t="shared" si="27"/>
        <v>0</v>
      </c>
      <c r="AI146" s="428">
        <f t="shared" si="20"/>
        <v>0</v>
      </c>
    </row>
    <row r="147" spans="1:35" ht="22.5" x14ac:dyDescent="0.25">
      <c r="A147" s="244">
        <v>124</v>
      </c>
      <c r="B147" s="260" t="s">
        <v>213</v>
      </c>
      <c r="C147" s="61" t="s">
        <v>82</v>
      </c>
      <c r="D147" s="432">
        <f>'Пт День 5 Нед 1'!AB147</f>
        <v>0</v>
      </c>
      <c r="E147" s="433"/>
      <c r="F147" s="18"/>
      <c r="G147" s="18"/>
      <c r="H147" s="18"/>
      <c r="I147" s="18"/>
      <c r="J147" s="18"/>
      <c r="K147" s="18"/>
      <c r="L147" s="490">
        <f t="shared" si="21"/>
        <v>0</v>
      </c>
      <c r="M147" s="490">
        <f t="shared" si="22"/>
        <v>0</v>
      </c>
      <c r="N147" s="18"/>
      <c r="O147" s="18"/>
      <c r="P147" s="18"/>
      <c r="Q147" s="18"/>
      <c r="R147" s="18"/>
      <c r="S147" s="18"/>
      <c r="T147" s="18"/>
      <c r="U147" s="168">
        <f t="shared" si="23"/>
        <v>0</v>
      </c>
      <c r="V147" s="168">
        <f t="shared" si="24"/>
        <v>0</v>
      </c>
      <c r="W147" s="18"/>
      <c r="X147" s="18"/>
      <c r="Y147" s="203">
        <f t="shared" si="25"/>
        <v>0</v>
      </c>
      <c r="Z147" s="35"/>
      <c r="AA147" s="35"/>
      <c r="AB147" s="18"/>
      <c r="AC147" s="362">
        <f t="shared" si="26"/>
        <v>0</v>
      </c>
      <c r="AD147" s="161"/>
      <c r="AE147" s="35"/>
      <c r="AF147" s="18"/>
      <c r="AG147" s="170">
        <f t="shared" si="28"/>
        <v>0</v>
      </c>
      <c r="AH147" s="173">
        <f t="shared" si="27"/>
        <v>0</v>
      </c>
      <c r="AI147" s="428">
        <f t="shared" si="20"/>
        <v>0</v>
      </c>
    </row>
    <row r="148" spans="1:35" x14ac:dyDescent="0.25">
      <c r="A148" s="401">
        <v>125</v>
      </c>
      <c r="B148" s="260" t="s">
        <v>191</v>
      </c>
      <c r="C148" s="61" t="s">
        <v>82</v>
      </c>
      <c r="D148" s="432">
        <f>'Пт День 5 Нед 1'!AB148</f>
        <v>0</v>
      </c>
      <c r="E148" s="433"/>
      <c r="F148" s="18"/>
      <c r="G148" s="18"/>
      <c r="H148" s="18"/>
      <c r="I148" s="18"/>
      <c r="J148" s="18"/>
      <c r="K148" s="18"/>
      <c r="L148" s="490">
        <f t="shared" si="21"/>
        <v>0</v>
      </c>
      <c r="M148" s="490">
        <f t="shared" si="22"/>
        <v>0</v>
      </c>
      <c r="N148" s="18"/>
      <c r="O148" s="18"/>
      <c r="P148" s="18"/>
      <c r="Q148" s="18"/>
      <c r="R148" s="18"/>
      <c r="S148" s="18"/>
      <c r="T148" s="18"/>
      <c r="U148" s="168">
        <f t="shared" si="23"/>
        <v>0</v>
      </c>
      <c r="V148" s="168">
        <f t="shared" si="24"/>
        <v>0</v>
      </c>
      <c r="W148" s="18"/>
      <c r="X148" s="18"/>
      <c r="Y148" s="203">
        <f t="shared" si="25"/>
        <v>0</v>
      </c>
      <c r="Z148" s="35"/>
      <c r="AA148" s="35"/>
      <c r="AB148" s="18"/>
      <c r="AC148" s="362">
        <f t="shared" si="26"/>
        <v>0</v>
      </c>
      <c r="AD148" s="161"/>
      <c r="AE148" s="35"/>
      <c r="AF148" s="18"/>
      <c r="AG148" s="170">
        <f t="shared" si="28"/>
        <v>0</v>
      </c>
      <c r="AH148" s="173">
        <f t="shared" si="27"/>
        <v>0</v>
      </c>
      <c r="AI148" s="428">
        <f t="shared" si="20"/>
        <v>0</v>
      </c>
    </row>
  </sheetData>
  <mergeCells count="15">
    <mergeCell ref="AI2:AI4"/>
    <mergeCell ref="AH2:AH4"/>
    <mergeCell ref="A1:AG1"/>
    <mergeCell ref="F2:K2"/>
    <mergeCell ref="AD2:AF2"/>
    <mergeCell ref="L2:L4"/>
    <mergeCell ref="M2:M4"/>
    <mergeCell ref="AG2:AG4"/>
    <mergeCell ref="W2:X2"/>
    <mergeCell ref="Y2:Y4"/>
    <mergeCell ref="Z2:AB2"/>
    <mergeCell ref="N2:T2"/>
    <mergeCell ref="U2:U4"/>
    <mergeCell ref="V2:V4"/>
    <mergeCell ref="AC2:AC4"/>
  </mergeCells>
  <pageMargins left="0" right="0" top="0" bottom="0" header="0.31496062992125984" footer="0.31496062992125984"/>
  <pageSetup paperSize="9" scale="65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8"/>
  <sheetViews>
    <sheetView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H16" sqref="H16"/>
    </sheetView>
  </sheetViews>
  <sheetFormatPr defaultRowHeight="15" x14ac:dyDescent="0.25"/>
  <cols>
    <col min="1" max="1" width="3.7109375" customWidth="1"/>
    <col min="2" max="2" width="22.42578125" style="297" customWidth="1"/>
    <col min="3" max="3" width="4.28515625" customWidth="1"/>
    <col min="4" max="5" width="11.85546875" style="160" customWidth="1"/>
    <col min="6" max="6" width="11" style="160" customWidth="1"/>
    <col min="7" max="7" width="11.85546875" style="160" hidden="1" customWidth="1"/>
    <col min="8" max="8" width="11.85546875" style="160" customWidth="1"/>
    <col min="9" max="9" width="15.7109375" style="175" customWidth="1"/>
    <col min="155" max="155" width="3.7109375" customWidth="1"/>
    <col min="156" max="156" width="27.85546875" customWidth="1"/>
    <col min="157" max="157" width="3.7109375" customWidth="1"/>
    <col min="158" max="197" width="0" hidden="1" customWidth="1"/>
    <col min="198" max="198" width="10.28515625" customWidth="1"/>
    <col min="200" max="200" width="12.5703125" customWidth="1"/>
    <col min="204" max="204" width="10.7109375" customWidth="1"/>
    <col min="411" max="411" width="3.7109375" customWidth="1"/>
    <col min="412" max="412" width="27.85546875" customWidth="1"/>
    <col min="413" max="413" width="3.7109375" customWidth="1"/>
    <col min="414" max="453" width="0" hidden="1" customWidth="1"/>
    <col min="454" max="454" width="10.28515625" customWidth="1"/>
    <col min="456" max="456" width="12.5703125" customWidth="1"/>
    <col min="460" max="460" width="10.7109375" customWidth="1"/>
    <col min="667" max="667" width="3.7109375" customWidth="1"/>
    <col min="668" max="668" width="27.85546875" customWidth="1"/>
    <col min="669" max="669" width="3.7109375" customWidth="1"/>
    <col min="670" max="709" width="0" hidden="1" customWidth="1"/>
    <col min="710" max="710" width="10.28515625" customWidth="1"/>
    <col min="712" max="712" width="12.5703125" customWidth="1"/>
    <col min="716" max="716" width="10.7109375" customWidth="1"/>
    <col min="923" max="923" width="3.7109375" customWidth="1"/>
    <col min="924" max="924" width="27.85546875" customWidth="1"/>
    <col min="925" max="925" width="3.7109375" customWidth="1"/>
    <col min="926" max="965" width="0" hidden="1" customWidth="1"/>
    <col min="966" max="966" width="10.28515625" customWidth="1"/>
    <col min="968" max="968" width="12.5703125" customWidth="1"/>
    <col min="972" max="972" width="10.7109375" customWidth="1"/>
    <col min="1179" max="1179" width="3.7109375" customWidth="1"/>
    <col min="1180" max="1180" width="27.85546875" customWidth="1"/>
    <col min="1181" max="1181" width="3.7109375" customWidth="1"/>
    <col min="1182" max="1221" width="0" hidden="1" customWidth="1"/>
    <col min="1222" max="1222" width="10.28515625" customWidth="1"/>
    <col min="1224" max="1224" width="12.5703125" customWidth="1"/>
    <col min="1228" max="1228" width="10.7109375" customWidth="1"/>
    <col min="1435" max="1435" width="3.7109375" customWidth="1"/>
    <col min="1436" max="1436" width="27.85546875" customWidth="1"/>
    <col min="1437" max="1437" width="3.7109375" customWidth="1"/>
    <col min="1438" max="1477" width="0" hidden="1" customWidth="1"/>
    <col min="1478" max="1478" width="10.28515625" customWidth="1"/>
    <col min="1480" max="1480" width="12.5703125" customWidth="1"/>
    <col min="1484" max="1484" width="10.7109375" customWidth="1"/>
    <col min="1691" max="1691" width="3.7109375" customWidth="1"/>
    <col min="1692" max="1692" width="27.85546875" customWidth="1"/>
    <col min="1693" max="1693" width="3.7109375" customWidth="1"/>
    <col min="1694" max="1733" width="0" hidden="1" customWidth="1"/>
    <col min="1734" max="1734" width="10.28515625" customWidth="1"/>
    <col min="1736" max="1736" width="12.5703125" customWidth="1"/>
    <col min="1740" max="1740" width="10.7109375" customWidth="1"/>
    <col min="1947" max="1947" width="3.7109375" customWidth="1"/>
    <col min="1948" max="1948" width="27.85546875" customWidth="1"/>
    <col min="1949" max="1949" width="3.7109375" customWidth="1"/>
    <col min="1950" max="1989" width="0" hidden="1" customWidth="1"/>
    <col min="1990" max="1990" width="10.28515625" customWidth="1"/>
    <col min="1992" max="1992" width="12.5703125" customWidth="1"/>
    <col min="1996" max="1996" width="10.7109375" customWidth="1"/>
    <col min="2203" max="2203" width="3.7109375" customWidth="1"/>
    <col min="2204" max="2204" width="27.85546875" customWidth="1"/>
    <col min="2205" max="2205" width="3.7109375" customWidth="1"/>
    <col min="2206" max="2245" width="0" hidden="1" customWidth="1"/>
    <col min="2246" max="2246" width="10.28515625" customWidth="1"/>
    <col min="2248" max="2248" width="12.5703125" customWidth="1"/>
    <col min="2252" max="2252" width="10.7109375" customWidth="1"/>
    <col min="2459" max="2459" width="3.7109375" customWidth="1"/>
    <col min="2460" max="2460" width="27.85546875" customWidth="1"/>
    <col min="2461" max="2461" width="3.7109375" customWidth="1"/>
    <col min="2462" max="2501" width="0" hidden="1" customWidth="1"/>
    <col min="2502" max="2502" width="10.28515625" customWidth="1"/>
    <col min="2504" max="2504" width="12.5703125" customWidth="1"/>
    <col min="2508" max="2508" width="10.7109375" customWidth="1"/>
    <col min="2715" max="2715" width="3.7109375" customWidth="1"/>
    <col min="2716" max="2716" width="27.85546875" customWidth="1"/>
    <col min="2717" max="2717" width="3.7109375" customWidth="1"/>
    <col min="2718" max="2757" width="0" hidden="1" customWidth="1"/>
    <col min="2758" max="2758" width="10.28515625" customWidth="1"/>
    <col min="2760" max="2760" width="12.5703125" customWidth="1"/>
    <col min="2764" max="2764" width="10.7109375" customWidth="1"/>
    <col min="2971" max="2971" width="3.7109375" customWidth="1"/>
    <col min="2972" max="2972" width="27.85546875" customWidth="1"/>
    <col min="2973" max="2973" width="3.7109375" customWidth="1"/>
    <col min="2974" max="3013" width="0" hidden="1" customWidth="1"/>
    <col min="3014" max="3014" width="10.28515625" customWidth="1"/>
    <col min="3016" max="3016" width="12.5703125" customWidth="1"/>
    <col min="3020" max="3020" width="10.7109375" customWidth="1"/>
    <col min="3227" max="3227" width="3.7109375" customWidth="1"/>
    <col min="3228" max="3228" width="27.85546875" customWidth="1"/>
    <col min="3229" max="3229" width="3.7109375" customWidth="1"/>
    <col min="3230" max="3269" width="0" hidden="1" customWidth="1"/>
    <col min="3270" max="3270" width="10.28515625" customWidth="1"/>
    <col min="3272" max="3272" width="12.5703125" customWidth="1"/>
    <col min="3276" max="3276" width="10.7109375" customWidth="1"/>
    <col min="3483" max="3483" width="3.7109375" customWidth="1"/>
    <col min="3484" max="3484" width="27.85546875" customWidth="1"/>
    <col min="3485" max="3485" width="3.7109375" customWidth="1"/>
    <col min="3486" max="3525" width="0" hidden="1" customWidth="1"/>
    <col min="3526" max="3526" width="10.28515625" customWidth="1"/>
    <col min="3528" max="3528" width="12.5703125" customWidth="1"/>
    <col min="3532" max="3532" width="10.7109375" customWidth="1"/>
    <col min="3739" max="3739" width="3.7109375" customWidth="1"/>
    <col min="3740" max="3740" width="27.85546875" customWidth="1"/>
    <col min="3741" max="3741" width="3.7109375" customWidth="1"/>
    <col min="3742" max="3781" width="0" hidden="1" customWidth="1"/>
    <col min="3782" max="3782" width="10.28515625" customWidth="1"/>
    <col min="3784" max="3784" width="12.5703125" customWidth="1"/>
    <col min="3788" max="3788" width="10.7109375" customWidth="1"/>
    <col min="3995" max="3995" width="3.7109375" customWidth="1"/>
    <col min="3996" max="3996" width="27.85546875" customWidth="1"/>
    <col min="3997" max="3997" width="3.7109375" customWidth="1"/>
    <col min="3998" max="4037" width="0" hidden="1" customWidth="1"/>
    <col min="4038" max="4038" width="10.28515625" customWidth="1"/>
    <col min="4040" max="4040" width="12.5703125" customWidth="1"/>
    <col min="4044" max="4044" width="10.7109375" customWidth="1"/>
    <col min="4251" max="4251" width="3.7109375" customWidth="1"/>
    <col min="4252" max="4252" width="27.85546875" customWidth="1"/>
    <col min="4253" max="4253" width="3.7109375" customWidth="1"/>
    <col min="4254" max="4293" width="0" hidden="1" customWidth="1"/>
    <col min="4294" max="4294" width="10.28515625" customWidth="1"/>
    <col min="4296" max="4296" width="12.5703125" customWidth="1"/>
    <col min="4300" max="4300" width="10.7109375" customWidth="1"/>
    <col min="4507" max="4507" width="3.7109375" customWidth="1"/>
    <col min="4508" max="4508" width="27.85546875" customWidth="1"/>
    <col min="4509" max="4509" width="3.7109375" customWidth="1"/>
    <col min="4510" max="4549" width="0" hidden="1" customWidth="1"/>
    <col min="4550" max="4550" width="10.28515625" customWidth="1"/>
    <col min="4552" max="4552" width="12.5703125" customWidth="1"/>
    <col min="4556" max="4556" width="10.7109375" customWidth="1"/>
    <col min="4763" max="4763" width="3.7109375" customWidth="1"/>
    <col min="4764" max="4764" width="27.85546875" customWidth="1"/>
    <col min="4765" max="4765" width="3.7109375" customWidth="1"/>
    <col min="4766" max="4805" width="0" hidden="1" customWidth="1"/>
    <col min="4806" max="4806" width="10.28515625" customWidth="1"/>
    <col min="4808" max="4808" width="12.5703125" customWidth="1"/>
    <col min="4812" max="4812" width="10.7109375" customWidth="1"/>
    <col min="5019" max="5019" width="3.7109375" customWidth="1"/>
    <col min="5020" max="5020" width="27.85546875" customWidth="1"/>
    <col min="5021" max="5021" width="3.7109375" customWidth="1"/>
    <col min="5022" max="5061" width="0" hidden="1" customWidth="1"/>
    <col min="5062" max="5062" width="10.28515625" customWidth="1"/>
    <col min="5064" max="5064" width="12.5703125" customWidth="1"/>
    <col min="5068" max="5068" width="10.7109375" customWidth="1"/>
    <col min="5275" max="5275" width="3.7109375" customWidth="1"/>
    <col min="5276" max="5276" width="27.85546875" customWidth="1"/>
    <col min="5277" max="5277" width="3.7109375" customWidth="1"/>
    <col min="5278" max="5317" width="0" hidden="1" customWidth="1"/>
    <col min="5318" max="5318" width="10.28515625" customWidth="1"/>
    <col min="5320" max="5320" width="12.5703125" customWidth="1"/>
    <col min="5324" max="5324" width="10.7109375" customWidth="1"/>
    <col min="5531" max="5531" width="3.7109375" customWidth="1"/>
    <col min="5532" max="5532" width="27.85546875" customWidth="1"/>
    <col min="5533" max="5533" width="3.7109375" customWidth="1"/>
    <col min="5534" max="5573" width="0" hidden="1" customWidth="1"/>
    <col min="5574" max="5574" width="10.28515625" customWidth="1"/>
    <col min="5576" max="5576" width="12.5703125" customWidth="1"/>
    <col min="5580" max="5580" width="10.7109375" customWidth="1"/>
    <col min="5787" max="5787" width="3.7109375" customWidth="1"/>
    <col min="5788" max="5788" width="27.85546875" customWidth="1"/>
    <col min="5789" max="5789" width="3.7109375" customWidth="1"/>
    <col min="5790" max="5829" width="0" hidden="1" customWidth="1"/>
    <col min="5830" max="5830" width="10.28515625" customWidth="1"/>
    <col min="5832" max="5832" width="12.5703125" customWidth="1"/>
    <col min="5836" max="5836" width="10.7109375" customWidth="1"/>
    <col min="6043" max="6043" width="3.7109375" customWidth="1"/>
    <col min="6044" max="6044" width="27.85546875" customWidth="1"/>
    <col min="6045" max="6045" width="3.7109375" customWidth="1"/>
    <col min="6046" max="6085" width="0" hidden="1" customWidth="1"/>
    <col min="6086" max="6086" width="10.28515625" customWidth="1"/>
    <col min="6088" max="6088" width="12.5703125" customWidth="1"/>
    <col min="6092" max="6092" width="10.7109375" customWidth="1"/>
    <col min="6299" max="6299" width="3.7109375" customWidth="1"/>
    <col min="6300" max="6300" width="27.85546875" customWidth="1"/>
    <col min="6301" max="6301" width="3.7109375" customWidth="1"/>
    <col min="6302" max="6341" width="0" hidden="1" customWidth="1"/>
    <col min="6342" max="6342" width="10.28515625" customWidth="1"/>
    <col min="6344" max="6344" width="12.5703125" customWidth="1"/>
    <col min="6348" max="6348" width="10.7109375" customWidth="1"/>
    <col min="6555" max="6555" width="3.7109375" customWidth="1"/>
    <col min="6556" max="6556" width="27.85546875" customWidth="1"/>
    <col min="6557" max="6557" width="3.7109375" customWidth="1"/>
    <col min="6558" max="6597" width="0" hidden="1" customWidth="1"/>
    <col min="6598" max="6598" width="10.28515625" customWidth="1"/>
    <col min="6600" max="6600" width="12.5703125" customWidth="1"/>
    <col min="6604" max="6604" width="10.7109375" customWidth="1"/>
    <col min="6811" max="6811" width="3.7109375" customWidth="1"/>
    <col min="6812" max="6812" width="27.85546875" customWidth="1"/>
    <col min="6813" max="6813" width="3.7109375" customWidth="1"/>
    <col min="6814" max="6853" width="0" hidden="1" customWidth="1"/>
    <col min="6854" max="6854" width="10.28515625" customWidth="1"/>
    <col min="6856" max="6856" width="12.5703125" customWidth="1"/>
    <col min="6860" max="6860" width="10.7109375" customWidth="1"/>
    <col min="7067" max="7067" width="3.7109375" customWidth="1"/>
    <col min="7068" max="7068" width="27.85546875" customWidth="1"/>
    <col min="7069" max="7069" width="3.7109375" customWidth="1"/>
    <col min="7070" max="7109" width="0" hidden="1" customWidth="1"/>
    <col min="7110" max="7110" width="10.28515625" customWidth="1"/>
    <col min="7112" max="7112" width="12.5703125" customWidth="1"/>
    <col min="7116" max="7116" width="10.7109375" customWidth="1"/>
    <col min="7323" max="7323" width="3.7109375" customWidth="1"/>
    <col min="7324" max="7324" width="27.85546875" customWidth="1"/>
    <col min="7325" max="7325" width="3.7109375" customWidth="1"/>
    <col min="7326" max="7365" width="0" hidden="1" customWidth="1"/>
    <col min="7366" max="7366" width="10.28515625" customWidth="1"/>
    <col min="7368" max="7368" width="12.5703125" customWidth="1"/>
    <col min="7372" max="7372" width="10.7109375" customWidth="1"/>
    <col min="7579" max="7579" width="3.7109375" customWidth="1"/>
    <col min="7580" max="7580" width="27.85546875" customWidth="1"/>
    <col min="7581" max="7581" width="3.7109375" customWidth="1"/>
    <col min="7582" max="7621" width="0" hidden="1" customWidth="1"/>
    <col min="7622" max="7622" width="10.28515625" customWidth="1"/>
    <col min="7624" max="7624" width="12.5703125" customWidth="1"/>
    <col min="7628" max="7628" width="10.7109375" customWidth="1"/>
    <col min="7835" max="7835" width="3.7109375" customWidth="1"/>
    <col min="7836" max="7836" width="27.85546875" customWidth="1"/>
    <col min="7837" max="7837" width="3.7109375" customWidth="1"/>
    <col min="7838" max="7877" width="0" hidden="1" customWidth="1"/>
    <col min="7878" max="7878" width="10.28515625" customWidth="1"/>
    <col min="7880" max="7880" width="12.5703125" customWidth="1"/>
    <col min="7884" max="7884" width="10.7109375" customWidth="1"/>
    <col min="8091" max="8091" width="3.7109375" customWidth="1"/>
    <col min="8092" max="8092" width="27.85546875" customWidth="1"/>
    <col min="8093" max="8093" width="3.7109375" customWidth="1"/>
    <col min="8094" max="8133" width="0" hidden="1" customWidth="1"/>
    <col min="8134" max="8134" width="10.28515625" customWidth="1"/>
    <col min="8136" max="8136" width="12.5703125" customWidth="1"/>
    <col min="8140" max="8140" width="10.7109375" customWidth="1"/>
    <col min="8347" max="8347" width="3.7109375" customWidth="1"/>
    <col min="8348" max="8348" width="27.85546875" customWidth="1"/>
    <col min="8349" max="8349" width="3.7109375" customWidth="1"/>
    <col min="8350" max="8389" width="0" hidden="1" customWidth="1"/>
    <col min="8390" max="8390" width="10.28515625" customWidth="1"/>
    <col min="8392" max="8392" width="12.5703125" customWidth="1"/>
    <col min="8396" max="8396" width="10.7109375" customWidth="1"/>
    <col min="8603" max="8603" width="3.7109375" customWidth="1"/>
    <col min="8604" max="8604" width="27.85546875" customWidth="1"/>
    <col min="8605" max="8605" width="3.7109375" customWidth="1"/>
    <col min="8606" max="8645" width="0" hidden="1" customWidth="1"/>
    <col min="8646" max="8646" width="10.28515625" customWidth="1"/>
    <col min="8648" max="8648" width="12.5703125" customWidth="1"/>
    <col min="8652" max="8652" width="10.7109375" customWidth="1"/>
    <col min="8859" max="8859" width="3.7109375" customWidth="1"/>
    <col min="8860" max="8860" width="27.85546875" customWidth="1"/>
    <col min="8861" max="8861" width="3.7109375" customWidth="1"/>
    <col min="8862" max="8901" width="0" hidden="1" customWidth="1"/>
    <col min="8902" max="8902" width="10.28515625" customWidth="1"/>
    <col min="8904" max="8904" width="12.5703125" customWidth="1"/>
    <col min="8908" max="8908" width="10.7109375" customWidth="1"/>
    <col min="9115" max="9115" width="3.7109375" customWidth="1"/>
    <col min="9116" max="9116" width="27.85546875" customWidth="1"/>
    <col min="9117" max="9117" width="3.7109375" customWidth="1"/>
    <col min="9118" max="9157" width="0" hidden="1" customWidth="1"/>
    <col min="9158" max="9158" width="10.28515625" customWidth="1"/>
    <col min="9160" max="9160" width="12.5703125" customWidth="1"/>
    <col min="9164" max="9164" width="10.7109375" customWidth="1"/>
    <col min="9371" max="9371" width="3.7109375" customWidth="1"/>
    <col min="9372" max="9372" width="27.85546875" customWidth="1"/>
    <col min="9373" max="9373" width="3.7109375" customWidth="1"/>
    <col min="9374" max="9413" width="0" hidden="1" customWidth="1"/>
    <col min="9414" max="9414" width="10.28515625" customWidth="1"/>
    <col min="9416" max="9416" width="12.5703125" customWidth="1"/>
    <col min="9420" max="9420" width="10.7109375" customWidth="1"/>
    <col min="9627" max="9627" width="3.7109375" customWidth="1"/>
    <col min="9628" max="9628" width="27.85546875" customWidth="1"/>
    <col min="9629" max="9629" width="3.7109375" customWidth="1"/>
    <col min="9630" max="9669" width="0" hidden="1" customWidth="1"/>
    <col min="9670" max="9670" width="10.28515625" customWidth="1"/>
    <col min="9672" max="9672" width="12.5703125" customWidth="1"/>
    <col min="9676" max="9676" width="10.7109375" customWidth="1"/>
    <col min="9883" max="9883" width="3.7109375" customWidth="1"/>
    <col min="9884" max="9884" width="27.85546875" customWidth="1"/>
    <col min="9885" max="9885" width="3.7109375" customWidth="1"/>
    <col min="9886" max="9925" width="0" hidden="1" customWidth="1"/>
    <col min="9926" max="9926" width="10.28515625" customWidth="1"/>
    <col min="9928" max="9928" width="12.5703125" customWidth="1"/>
    <col min="9932" max="9932" width="10.7109375" customWidth="1"/>
    <col min="10139" max="10139" width="3.7109375" customWidth="1"/>
    <col min="10140" max="10140" width="27.85546875" customWidth="1"/>
    <col min="10141" max="10141" width="3.7109375" customWidth="1"/>
    <col min="10142" max="10181" width="0" hidden="1" customWidth="1"/>
    <col min="10182" max="10182" width="10.28515625" customWidth="1"/>
    <col min="10184" max="10184" width="12.5703125" customWidth="1"/>
    <col min="10188" max="10188" width="10.7109375" customWidth="1"/>
    <col min="10395" max="10395" width="3.7109375" customWidth="1"/>
    <col min="10396" max="10396" width="27.85546875" customWidth="1"/>
    <col min="10397" max="10397" width="3.7109375" customWidth="1"/>
    <col min="10398" max="10437" width="0" hidden="1" customWidth="1"/>
    <col min="10438" max="10438" width="10.28515625" customWidth="1"/>
    <col min="10440" max="10440" width="12.5703125" customWidth="1"/>
    <col min="10444" max="10444" width="10.7109375" customWidth="1"/>
    <col min="10651" max="10651" width="3.7109375" customWidth="1"/>
    <col min="10652" max="10652" width="27.85546875" customWidth="1"/>
    <col min="10653" max="10653" width="3.7109375" customWidth="1"/>
    <col min="10654" max="10693" width="0" hidden="1" customWidth="1"/>
    <col min="10694" max="10694" width="10.28515625" customWidth="1"/>
    <col min="10696" max="10696" width="12.5703125" customWidth="1"/>
    <col min="10700" max="10700" width="10.7109375" customWidth="1"/>
    <col min="10907" max="10907" width="3.7109375" customWidth="1"/>
    <col min="10908" max="10908" width="27.85546875" customWidth="1"/>
    <col min="10909" max="10909" width="3.7109375" customWidth="1"/>
    <col min="10910" max="10949" width="0" hidden="1" customWidth="1"/>
    <col min="10950" max="10950" width="10.28515625" customWidth="1"/>
    <col min="10952" max="10952" width="12.5703125" customWidth="1"/>
    <col min="10956" max="10956" width="10.7109375" customWidth="1"/>
    <col min="11163" max="11163" width="3.7109375" customWidth="1"/>
    <col min="11164" max="11164" width="27.85546875" customWidth="1"/>
    <col min="11165" max="11165" width="3.7109375" customWidth="1"/>
    <col min="11166" max="11205" width="0" hidden="1" customWidth="1"/>
    <col min="11206" max="11206" width="10.28515625" customWidth="1"/>
    <col min="11208" max="11208" width="12.5703125" customWidth="1"/>
    <col min="11212" max="11212" width="10.7109375" customWidth="1"/>
    <col min="11419" max="11419" width="3.7109375" customWidth="1"/>
    <col min="11420" max="11420" width="27.85546875" customWidth="1"/>
    <col min="11421" max="11421" width="3.7109375" customWidth="1"/>
    <col min="11422" max="11461" width="0" hidden="1" customWidth="1"/>
    <col min="11462" max="11462" width="10.28515625" customWidth="1"/>
    <col min="11464" max="11464" width="12.5703125" customWidth="1"/>
    <col min="11468" max="11468" width="10.7109375" customWidth="1"/>
    <col min="11675" max="11675" width="3.7109375" customWidth="1"/>
    <col min="11676" max="11676" width="27.85546875" customWidth="1"/>
    <col min="11677" max="11677" width="3.7109375" customWidth="1"/>
    <col min="11678" max="11717" width="0" hidden="1" customWidth="1"/>
    <col min="11718" max="11718" width="10.28515625" customWidth="1"/>
    <col min="11720" max="11720" width="12.5703125" customWidth="1"/>
    <col min="11724" max="11724" width="10.7109375" customWidth="1"/>
    <col min="11931" max="11931" width="3.7109375" customWidth="1"/>
    <col min="11932" max="11932" width="27.85546875" customWidth="1"/>
    <col min="11933" max="11933" width="3.7109375" customWidth="1"/>
    <col min="11934" max="11973" width="0" hidden="1" customWidth="1"/>
    <col min="11974" max="11974" width="10.28515625" customWidth="1"/>
    <col min="11976" max="11976" width="12.5703125" customWidth="1"/>
    <col min="11980" max="11980" width="10.7109375" customWidth="1"/>
    <col min="12187" max="12187" width="3.7109375" customWidth="1"/>
    <col min="12188" max="12188" width="27.85546875" customWidth="1"/>
    <col min="12189" max="12189" width="3.7109375" customWidth="1"/>
    <col min="12190" max="12229" width="0" hidden="1" customWidth="1"/>
    <col min="12230" max="12230" width="10.28515625" customWidth="1"/>
    <col min="12232" max="12232" width="12.5703125" customWidth="1"/>
    <col min="12236" max="12236" width="10.7109375" customWidth="1"/>
    <col min="12443" max="12443" width="3.7109375" customWidth="1"/>
    <col min="12444" max="12444" width="27.85546875" customWidth="1"/>
    <col min="12445" max="12445" width="3.7109375" customWidth="1"/>
    <col min="12446" max="12485" width="0" hidden="1" customWidth="1"/>
    <col min="12486" max="12486" width="10.28515625" customWidth="1"/>
    <col min="12488" max="12488" width="12.5703125" customWidth="1"/>
    <col min="12492" max="12492" width="10.7109375" customWidth="1"/>
    <col min="12699" max="12699" width="3.7109375" customWidth="1"/>
    <col min="12700" max="12700" width="27.85546875" customWidth="1"/>
    <col min="12701" max="12701" width="3.7109375" customWidth="1"/>
    <col min="12702" max="12741" width="0" hidden="1" customWidth="1"/>
    <col min="12742" max="12742" width="10.28515625" customWidth="1"/>
    <col min="12744" max="12744" width="12.5703125" customWidth="1"/>
    <col min="12748" max="12748" width="10.7109375" customWidth="1"/>
    <col min="12955" max="12955" width="3.7109375" customWidth="1"/>
    <col min="12956" max="12956" width="27.85546875" customWidth="1"/>
    <col min="12957" max="12957" width="3.7109375" customWidth="1"/>
    <col min="12958" max="12997" width="0" hidden="1" customWidth="1"/>
    <col min="12998" max="12998" width="10.28515625" customWidth="1"/>
    <col min="13000" max="13000" width="12.5703125" customWidth="1"/>
    <col min="13004" max="13004" width="10.7109375" customWidth="1"/>
    <col min="13211" max="13211" width="3.7109375" customWidth="1"/>
    <col min="13212" max="13212" width="27.85546875" customWidth="1"/>
    <col min="13213" max="13213" width="3.7109375" customWidth="1"/>
    <col min="13214" max="13253" width="0" hidden="1" customWidth="1"/>
    <col min="13254" max="13254" width="10.28515625" customWidth="1"/>
    <col min="13256" max="13256" width="12.5703125" customWidth="1"/>
    <col min="13260" max="13260" width="10.7109375" customWidth="1"/>
    <col min="13467" max="13467" width="3.7109375" customWidth="1"/>
    <col min="13468" max="13468" width="27.85546875" customWidth="1"/>
    <col min="13469" max="13469" width="3.7109375" customWidth="1"/>
    <col min="13470" max="13509" width="0" hidden="1" customWidth="1"/>
    <col min="13510" max="13510" width="10.28515625" customWidth="1"/>
    <col min="13512" max="13512" width="12.5703125" customWidth="1"/>
    <col min="13516" max="13516" width="10.7109375" customWidth="1"/>
    <col min="13723" max="13723" width="3.7109375" customWidth="1"/>
    <col min="13724" max="13724" width="27.85546875" customWidth="1"/>
    <col min="13725" max="13725" width="3.7109375" customWidth="1"/>
    <col min="13726" max="13765" width="0" hidden="1" customWidth="1"/>
    <col min="13766" max="13766" width="10.28515625" customWidth="1"/>
    <col min="13768" max="13768" width="12.5703125" customWidth="1"/>
    <col min="13772" max="13772" width="10.7109375" customWidth="1"/>
    <col min="13979" max="13979" width="3.7109375" customWidth="1"/>
    <col min="13980" max="13980" width="27.85546875" customWidth="1"/>
    <col min="13981" max="13981" width="3.7109375" customWidth="1"/>
    <col min="13982" max="14021" width="0" hidden="1" customWidth="1"/>
    <col min="14022" max="14022" width="10.28515625" customWidth="1"/>
    <col min="14024" max="14024" width="12.5703125" customWidth="1"/>
    <col min="14028" max="14028" width="10.7109375" customWidth="1"/>
    <col min="14235" max="14235" width="3.7109375" customWidth="1"/>
    <col min="14236" max="14236" width="27.85546875" customWidth="1"/>
    <col min="14237" max="14237" width="3.7109375" customWidth="1"/>
    <col min="14238" max="14277" width="0" hidden="1" customWidth="1"/>
    <col min="14278" max="14278" width="10.28515625" customWidth="1"/>
    <col min="14280" max="14280" width="12.5703125" customWidth="1"/>
    <col min="14284" max="14284" width="10.7109375" customWidth="1"/>
    <col min="14491" max="14491" width="3.7109375" customWidth="1"/>
    <col min="14492" max="14492" width="27.85546875" customWidth="1"/>
    <col min="14493" max="14493" width="3.7109375" customWidth="1"/>
    <col min="14494" max="14533" width="0" hidden="1" customWidth="1"/>
    <col min="14534" max="14534" width="10.28515625" customWidth="1"/>
    <col min="14536" max="14536" width="12.5703125" customWidth="1"/>
    <col min="14540" max="14540" width="10.7109375" customWidth="1"/>
    <col min="14747" max="14747" width="3.7109375" customWidth="1"/>
    <col min="14748" max="14748" width="27.85546875" customWidth="1"/>
    <col min="14749" max="14749" width="3.7109375" customWidth="1"/>
    <col min="14750" max="14789" width="0" hidden="1" customWidth="1"/>
    <col min="14790" max="14790" width="10.28515625" customWidth="1"/>
    <col min="14792" max="14792" width="12.5703125" customWidth="1"/>
    <col min="14796" max="14796" width="10.7109375" customWidth="1"/>
    <col min="15003" max="15003" width="3.7109375" customWidth="1"/>
    <col min="15004" max="15004" width="27.85546875" customWidth="1"/>
    <col min="15005" max="15005" width="3.7109375" customWidth="1"/>
    <col min="15006" max="15045" width="0" hidden="1" customWidth="1"/>
    <col min="15046" max="15046" width="10.28515625" customWidth="1"/>
    <col min="15048" max="15048" width="12.5703125" customWidth="1"/>
    <col min="15052" max="15052" width="10.7109375" customWidth="1"/>
    <col min="15259" max="15259" width="3.7109375" customWidth="1"/>
    <col min="15260" max="15260" width="27.85546875" customWidth="1"/>
    <col min="15261" max="15261" width="3.7109375" customWidth="1"/>
    <col min="15262" max="15301" width="0" hidden="1" customWidth="1"/>
    <col min="15302" max="15302" width="10.28515625" customWidth="1"/>
    <col min="15304" max="15304" width="12.5703125" customWidth="1"/>
    <col min="15308" max="15308" width="10.7109375" customWidth="1"/>
    <col min="15515" max="15515" width="3.7109375" customWidth="1"/>
    <col min="15516" max="15516" width="27.85546875" customWidth="1"/>
    <col min="15517" max="15517" width="3.7109375" customWidth="1"/>
    <col min="15518" max="15557" width="0" hidden="1" customWidth="1"/>
    <col min="15558" max="15558" width="10.28515625" customWidth="1"/>
    <col min="15560" max="15560" width="12.5703125" customWidth="1"/>
    <col min="15564" max="15564" width="10.7109375" customWidth="1"/>
    <col min="15771" max="15771" width="3.7109375" customWidth="1"/>
    <col min="15772" max="15772" width="27.85546875" customWidth="1"/>
    <col min="15773" max="15773" width="3.7109375" customWidth="1"/>
    <col min="15774" max="15813" width="0" hidden="1" customWidth="1"/>
    <col min="15814" max="15814" width="10.28515625" customWidth="1"/>
    <col min="15816" max="15816" width="12.5703125" customWidth="1"/>
    <col min="15820" max="15820" width="10.7109375" customWidth="1"/>
    <col min="16027" max="16027" width="3.7109375" customWidth="1"/>
    <col min="16028" max="16028" width="27.85546875" customWidth="1"/>
    <col min="16029" max="16029" width="3.7109375" customWidth="1"/>
    <col min="16030" max="16069" width="0" hidden="1" customWidth="1"/>
    <col min="16070" max="16070" width="10.28515625" customWidth="1"/>
    <col min="16072" max="16072" width="12.5703125" customWidth="1"/>
    <col min="16076" max="16076" width="10.7109375" customWidth="1"/>
  </cols>
  <sheetData>
    <row r="1" spans="1:9" ht="21" customHeight="1" x14ac:dyDescent="0.25">
      <c r="A1" s="583" t="s">
        <v>111</v>
      </c>
      <c r="B1" s="583"/>
      <c r="C1" s="583"/>
      <c r="D1" s="583"/>
      <c r="E1" s="583"/>
      <c r="F1" s="583"/>
      <c r="G1" s="583"/>
      <c r="H1" s="583"/>
    </row>
    <row r="2" spans="1:9" ht="43.5" customHeight="1" x14ac:dyDescent="0.25">
      <c r="A2" s="1"/>
      <c r="B2" s="333" t="s">
        <v>128</v>
      </c>
      <c r="C2" s="2"/>
      <c r="D2" s="584" t="s">
        <v>324</v>
      </c>
      <c r="E2" s="580" t="s">
        <v>325</v>
      </c>
      <c r="F2" s="585" t="s">
        <v>326</v>
      </c>
      <c r="G2" s="588" t="s">
        <v>260</v>
      </c>
      <c r="H2" s="586" t="s">
        <v>327</v>
      </c>
      <c r="I2" s="531" t="s">
        <v>141</v>
      </c>
    </row>
    <row r="3" spans="1:9" ht="20.25" customHeight="1" x14ac:dyDescent="0.25">
      <c r="A3" s="3"/>
      <c r="C3" s="4"/>
      <c r="D3" s="567"/>
      <c r="E3" s="547"/>
      <c r="F3" s="561"/>
      <c r="G3" s="563"/>
      <c r="H3" s="587"/>
      <c r="I3" s="547"/>
    </row>
    <row r="4" spans="1:9" x14ac:dyDescent="0.25">
      <c r="A4" s="6"/>
      <c r="B4" s="309" t="s">
        <v>4</v>
      </c>
      <c r="C4" s="8"/>
      <c r="D4" s="167">
        <f>'Пн День 1 Нед 1'!J5+'Вт День 2 Нед 1'!L5+'Ср День 3 Нед 1'!L5+'Чт День 4 Нед 1'!L5+'Чт День 4 Нед 1'!M5+'Пт День 5 Нед 1'!J5+'Сб День 6 Нед 1'!L5+'Сб День 6 Нед 1'!M5</f>
        <v>8</v>
      </c>
      <c r="E4" s="167">
        <f>'Пн День 1 Нед 1'!O5+'Вт День 2 Нед 1'!T5+'Ср День 3 Нед 1'!R5+'Чт День 4 Нед 1'!T5+'Чт День 4 Нед 1'!U5+'Пт День 5 Нед 1'!O5+'Сб День 6 Нед 1'!U5+'Сб День 6 Нед 1'!V5</f>
        <v>8</v>
      </c>
      <c r="F4" s="167">
        <f>'Сб День 6 Нед 1'!Y5+'Пт День 5 Нед 1'!R5+'Чт День 4 Нед 1'!X5+'Ср День 3 Нед 1'!U5+'Вт День 2 Нед 1'!W5+'Пн День 1 Нед 1'!R5</f>
        <v>6</v>
      </c>
      <c r="G4" s="167">
        <f>'Сб День 6 Нед 1'!AC5+'Пт День 5 Нед 1'!V5+'Чт День 4 Нед 1'!AB5+'Ср День 3 Нед 1'!Y5+'Вт День 2 Нед 1'!AA5+'Пн День 1 Нед 1'!V5</f>
        <v>0</v>
      </c>
      <c r="H4" s="167">
        <f>'Сб День 6 Нед 1'!AG5+'Пт День 5 Нед 1'!Z5+'Чт День 4 Нед 1'!AF5+'Ср День 3 Нед 1'!AC5+'Вт День 2 Нед 1'!AE5+'Пн День 1 Нед 1'!Z5</f>
        <v>6</v>
      </c>
      <c r="I4" s="167">
        <f>D4+E4+F4+G4+H4</f>
        <v>28</v>
      </c>
    </row>
    <row r="5" spans="1:9" x14ac:dyDescent="0.25">
      <c r="A5" s="10"/>
      <c r="B5" s="310" t="s">
        <v>5</v>
      </c>
      <c r="C5" s="11"/>
      <c r="D5" s="164"/>
      <c r="E5" s="164"/>
      <c r="F5" s="164"/>
      <c r="G5" s="164"/>
      <c r="H5" s="165"/>
      <c r="I5" s="176"/>
    </row>
    <row r="6" spans="1:9" x14ac:dyDescent="0.25">
      <c r="A6" s="6"/>
      <c r="B6" s="283" t="s">
        <v>177</v>
      </c>
      <c r="C6" s="52"/>
      <c r="D6" s="166"/>
      <c r="E6" s="166"/>
      <c r="F6" s="166"/>
      <c r="G6" s="166"/>
      <c r="H6" s="46"/>
      <c r="I6" s="176"/>
    </row>
    <row r="7" spans="1:9" x14ac:dyDescent="0.25">
      <c r="A7" s="15">
        <v>1</v>
      </c>
      <c r="B7" s="251" t="s">
        <v>11</v>
      </c>
      <c r="C7" s="17" t="s">
        <v>12</v>
      </c>
      <c r="D7" s="183">
        <f>'Пн День 1 Нед 1'!J7+'Вт День 2 Нед 1'!L7+'Ср День 3 Нед 1'!L7+'Чт День 4 Нед 1'!L7+'Чт День 4 Нед 1'!M7+'Пт День 5 Нед 1'!J7+'Сб День 6 Нед 1'!L7+'Сб День 6 Нед 1'!M7</f>
        <v>0</v>
      </c>
      <c r="E7" s="183">
        <f>'Пн День 1 Нед 1'!O7+'Вт День 2 Нед 1'!T7+'Ср День 3 Нед 1'!R7+'Чт День 4 Нед 1'!T7+'Чт День 4 Нед 1'!U7+'Пт День 5 Нед 1'!O7+'Сб День 6 Нед 1'!U7+'Сб День 6 Нед 1'!V7</f>
        <v>0</v>
      </c>
      <c r="F7" s="183">
        <f>'Сб День 6 Нед 1'!Y7+'Пт День 5 Нед 1'!R7+'Чт День 4 Нед 1'!X7+'Ср День 3 Нед 1'!U7+'Вт День 2 Нед 1'!W7+'Пн День 1 Нед 1'!R7</f>
        <v>0</v>
      </c>
      <c r="G7" s="183">
        <f>'Сб День 6 Нед 1'!AC7+'Пт День 5 Нед 1'!V7+'Чт День 4 Нед 1'!AB7+'Ср День 3 Нед 1'!Y7+'Вт День 2 Нед 1'!AA7+'Пн День 1 Нед 1'!V7</f>
        <v>0</v>
      </c>
      <c r="H7" s="38">
        <f>'Сб День 6 Нед 1'!AG7+'Пт День 5 Нед 1'!Z7+'Чт День 4 Нед 1'!AF7+'Ср День 3 Нед 1'!AC7+'Вт День 2 Нед 1'!AE7+'Пн День 1 Нед 1'!Z7</f>
        <v>0</v>
      </c>
      <c r="I7" s="177">
        <f>D7+E7+F7+G7+H7</f>
        <v>0</v>
      </c>
    </row>
    <row r="8" spans="1:9" x14ac:dyDescent="0.25">
      <c r="A8" s="15">
        <v>2</v>
      </c>
      <c r="B8" s="252" t="s">
        <v>13</v>
      </c>
      <c r="C8" s="20" t="s">
        <v>12</v>
      </c>
      <c r="D8" s="183">
        <f>'Пн День 1 Нед 1'!J8+'Вт День 2 Нед 1'!L8+'Ср День 3 Нед 1'!L8+'Чт День 4 Нед 1'!L8+'Чт День 4 Нед 1'!M8+'Пт День 5 Нед 1'!J8+'Сб День 6 Нед 1'!L8+'Сб День 6 Нед 1'!M8</f>
        <v>8.3299999999999999E-2</v>
      </c>
      <c r="E8" s="183">
        <f>'Пн День 1 Нед 1'!O8+'Вт День 2 Нед 1'!T8+'Ср День 3 Нед 1'!R8+'Чт День 4 Нед 1'!T8+'Чт День 4 Нед 1'!U8+'Пт День 5 Нед 1'!O8+'Сб День 6 Нед 1'!U8+'Сб День 6 Нед 1'!V8</f>
        <v>0.1583</v>
      </c>
      <c r="F8" s="183">
        <f>'Сб День 6 Нед 1'!Y8+'Пт День 5 Нед 1'!R8+'Чт День 4 Нед 1'!X8+'Ср День 3 Нед 1'!U8+'Вт День 2 Нед 1'!W8+'Пн День 1 Нед 1'!R8</f>
        <v>0</v>
      </c>
      <c r="G8" s="183">
        <f>'Сб День 6 Нед 1'!AC8+'Пт День 5 Нед 1'!V8+'Чт День 4 Нед 1'!AB8+'Ср День 3 Нед 1'!Y8+'Вт День 2 Нед 1'!AA8+'Пн День 1 Нед 1'!V8</f>
        <v>0</v>
      </c>
      <c r="H8" s="38">
        <f>'Сб День 6 Нед 1'!AG8+'Пт День 5 Нед 1'!Z8+'Чт День 4 Нед 1'!AF8+'Ср День 3 Нед 1'!AC8+'Вт День 2 Нед 1'!AE8+'Пн День 1 Нед 1'!Z8</f>
        <v>0</v>
      </c>
      <c r="I8" s="177">
        <f t="shared" ref="I8:I71" si="0">D8+E8+F8+G8+H8</f>
        <v>0.24159999999999998</v>
      </c>
    </row>
    <row r="9" spans="1:9" x14ac:dyDescent="0.25">
      <c r="A9" s="15">
        <v>3</v>
      </c>
      <c r="B9" s="253" t="s">
        <v>142</v>
      </c>
      <c r="C9" s="17" t="s">
        <v>12</v>
      </c>
      <c r="D9" s="183">
        <f>'Пн День 1 Нед 1'!J9+'Вт День 2 Нед 1'!L9+'Ср День 3 Нед 1'!L9+'Чт День 4 Нед 1'!L9+'Чт День 4 Нед 1'!M9+'Пт День 5 Нед 1'!J9+'Сб День 6 Нед 1'!L9+'Сб День 6 Нед 1'!M9</f>
        <v>0.255</v>
      </c>
      <c r="E9" s="183">
        <f>'Пн День 1 Нед 1'!O9+'Вт День 2 Нед 1'!T9+'Ср День 3 Нед 1'!R9+'Чт День 4 Нед 1'!T9+'Чт День 4 Нед 1'!U9+'Пт День 5 Нед 1'!O9+'Сб День 6 Нед 1'!U9+'Сб День 6 Нед 1'!V9</f>
        <v>0.26</v>
      </c>
      <c r="F9" s="183">
        <f>'Сб День 6 Нед 1'!Y9+'Пт День 5 Нед 1'!R9+'Чт День 4 Нед 1'!X9+'Ср День 3 Нед 1'!U9+'Вт День 2 Нед 1'!W9+'Пн День 1 Нед 1'!R9</f>
        <v>0</v>
      </c>
      <c r="G9" s="183">
        <f>'Сб День 6 Нед 1'!AC9+'Пт День 5 Нед 1'!V9+'Чт День 4 Нед 1'!AB9+'Ср День 3 Нед 1'!Y9+'Вт День 2 Нед 1'!AA9+'Пн День 1 Нед 1'!V9</f>
        <v>0</v>
      </c>
      <c r="H9" s="38">
        <f>'Сб День 6 Нед 1'!AG9+'Пт День 5 Нед 1'!Z9+'Чт День 4 Нед 1'!AF9+'Ср День 3 Нед 1'!AC9+'Вт День 2 Нед 1'!AE9+'Пн День 1 Нед 1'!Z9</f>
        <v>0.18</v>
      </c>
      <c r="I9" s="177">
        <f t="shared" si="0"/>
        <v>0.69500000000000006</v>
      </c>
    </row>
    <row r="10" spans="1:9" x14ac:dyDescent="0.25">
      <c r="A10" s="15">
        <v>4</v>
      </c>
      <c r="B10" s="254" t="s">
        <v>202</v>
      </c>
      <c r="C10" s="23" t="s">
        <v>82</v>
      </c>
      <c r="D10" s="183">
        <f>'Пн День 1 Нед 1'!J10+'Вт День 2 Нед 1'!L10+'Ср День 3 Нед 1'!L10+'Чт День 4 Нед 1'!L10+'Чт День 4 Нед 1'!M10+'Пт День 5 Нед 1'!J10+'Сб День 6 Нед 1'!L10+'Сб День 6 Нед 1'!M10</f>
        <v>0</v>
      </c>
      <c r="E10" s="183">
        <f>'Пн День 1 Нед 1'!O10+'Вт День 2 Нед 1'!T10+'Ср День 3 Нед 1'!R10+'Чт День 4 Нед 1'!T10+'Чт День 4 Нед 1'!U10+'Пт День 5 Нед 1'!O10+'Сб День 6 Нед 1'!U10+'Сб День 6 Нед 1'!V10</f>
        <v>0</v>
      </c>
      <c r="F10" s="183">
        <f>'Сб День 6 Нед 1'!Y10+'Пт День 5 Нед 1'!R10+'Чт День 4 Нед 1'!X10+'Ср День 3 Нед 1'!U10+'Вт День 2 Нед 1'!W10+'Пн День 1 Нед 1'!R10</f>
        <v>1</v>
      </c>
      <c r="G10" s="183">
        <f>'Сб День 6 Нед 1'!AC10+'Пт День 5 Нед 1'!V10+'Чт День 4 Нед 1'!AB10+'Ср День 3 Нед 1'!Y10+'Вт День 2 Нед 1'!AA10+'Пн День 1 Нед 1'!V10</f>
        <v>0</v>
      </c>
      <c r="H10" s="38">
        <f>'Сб День 6 Нед 1'!AG10+'Пт День 5 Нед 1'!Z10+'Чт День 4 Нед 1'!AF10+'Ср День 3 Нед 1'!AC10+'Вт День 2 Нед 1'!AE10+'Пн День 1 Нед 1'!Z10</f>
        <v>0</v>
      </c>
      <c r="I10" s="177">
        <f t="shared" si="0"/>
        <v>1</v>
      </c>
    </row>
    <row r="11" spans="1:9" x14ac:dyDescent="0.25">
      <c r="A11" s="6"/>
      <c r="B11" s="283" t="s">
        <v>167</v>
      </c>
      <c r="C11" s="7"/>
      <c r="D11" s="183"/>
      <c r="E11" s="183"/>
      <c r="F11" s="183"/>
      <c r="G11" s="183"/>
      <c r="H11" s="38"/>
      <c r="I11" s="177"/>
    </row>
    <row r="12" spans="1:9" x14ac:dyDescent="0.25">
      <c r="A12" s="15">
        <v>5</v>
      </c>
      <c r="B12" s="251" t="s">
        <v>44</v>
      </c>
      <c r="C12" s="17" t="s">
        <v>12</v>
      </c>
      <c r="D12" s="183">
        <f>'Пн День 1 Нед 1'!J12+'Вт День 2 Нед 1'!L12+'Ср День 3 Нед 1'!L12+'Чт День 4 Нед 1'!L12+'Чт День 4 Нед 1'!M12+'Пт День 5 Нед 1'!J12+'Сб День 6 Нед 1'!L12+'Сб День 6 Нед 1'!M12</f>
        <v>0.2137</v>
      </c>
      <c r="E12" s="183">
        <f>'Пн День 1 Нед 1'!O12+'Вт День 2 Нед 1'!T12+'Ср День 3 Нед 1'!R12+'Чт День 4 Нед 1'!T12+'Чт День 4 Нед 1'!U12+'Пт День 5 Нед 1'!O12+'Сб День 6 Нед 1'!U12+'Сб День 6 Нед 1'!V12</f>
        <v>0.24340000000000001</v>
      </c>
      <c r="F12" s="183">
        <f>'Сб День 6 Нед 1'!Y12+'Пт День 5 Нед 1'!R12+'Чт День 4 Нед 1'!X12+'Ср День 3 Нед 1'!U12+'Вт День 2 Нед 1'!W12+'Пн День 1 Нед 1'!R12</f>
        <v>0</v>
      </c>
      <c r="G12" s="183">
        <f>'Сб День 6 Нед 1'!AC12+'Пт День 5 Нед 1'!V12+'Чт День 4 Нед 1'!AB12+'Ср День 3 Нед 1'!Y12+'Вт День 2 Нед 1'!AA12+'Пн День 1 Нед 1'!V12</f>
        <v>0</v>
      </c>
      <c r="H12" s="38">
        <f>'Сб День 6 Нед 1'!AG12+'Пт День 5 Нед 1'!Z12+'Чт День 4 Нед 1'!AF12+'Ср День 3 Нед 1'!AC12+'Вт День 2 Нед 1'!AE12+'Пн День 1 Нед 1'!Z12</f>
        <v>0</v>
      </c>
      <c r="I12" s="177">
        <f t="shared" si="0"/>
        <v>0.45710000000000001</v>
      </c>
    </row>
    <row r="13" spans="1:9" ht="15" customHeight="1" x14ac:dyDescent="0.25">
      <c r="A13" s="15">
        <v>6</v>
      </c>
      <c r="B13" s="251" t="s">
        <v>49</v>
      </c>
      <c r="C13" s="17" t="s">
        <v>12</v>
      </c>
      <c r="D13" s="183">
        <f>'Пн День 1 Нед 1'!J13+'Вт День 2 Нед 1'!L13+'Ср День 3 Нед 1'!L13+'Чт День 4 Нед 1'!L13+'Чт День 4 Нед 1'!M13+'Пт День 5 Нед 1'!J13+'Сб День 6 Нед 1'!L13+'Сб День 6 Нед 1'!M13</f>
        <v>0</v>
      </c>
      <c r="E13" s="183">
        <f>'Пн День 1 Нед 1'!O13+'Вт День 2 Нед 1'!T13+'Ср День 3 Нед 1'!R13+'Чт День 4 Нед 1'!T13+'Чт День 4 Нед 1'!U13+'Пт День 5 Нед 1'!O13+'Сб День 6 Нед 1'!U13+'Сб День 6 Нед 1'!V13</f>
        <v>0</v>
      </c>
      <c r="F13" s="183">
        <f>'Сб День 6 Нед 1'!Y13+'Пт День 5 Нед 1'!R13+'Чт День 4 Нед 1'!X13+'Ср День 3 Нед 1'!U13+'Вт День 2 Нед 1'!W13+'Пн День 1 Нед 1'!R13</f>
        <v>0</v>
      </c>
      <c r="G13" s="183">
        <f>'Сб День 6 Нед 1'!AC13+'Пт День 5 Нед 1'!V13+'Чт День 4 Нед 1'!AB13+'Ср День 3 Нед 1'!Y13+'Вт День 2 Нед 1'!AA13+'Пн День 1 Нед 1'!V13</f>
        <v>0</v>
      </c>
      <c r="H13" s="38">
        <f>'Сб День 6 Нед 1'!AG13+'Пт День 5 Нед 1'!Z13+'Чт День 4 Нед 1'!AF13+'Ср День 3 Нед 1'!AC13+'Вт День 2 Нед 1'!AE13+'Пн День 1 Нед 1'!Z13</f>
        <v>0</v>
      </c>
      <c r="I13" s="177">
        <f t="shared" si="0"/>
        <v>0</v>
      </c>
    </row>
    <row r="14" spans="1:9" x14ac:dyDescent="0.25">
      <c r="A14" s="15">
        <v>7</v>
      </c>
      <c r="B14" s="251" t="s">
        <v>50</v>
      </c>
      <c r="C14" s="17" t="s">
        <v>12</v>
      </c>
      <c r="D14" s="183">
        <f>'Пн День 1 Нед 1'!J14+'Вт День 2 Нед 1'!L14+'Ср День 3 Нед 1'!L14+'Чт День 4 Нед 1'!L14+'Чт День 4 Нед 1'!M14+'Пт День 5 Нед 1'!J14+'Сб День 6 Нед 1'!L14+'Сб День 6 Нед 1'!M14</f>
        <v>1.4999999999999999E-2</v>
      </c>
      <c r="E14" s="183">
        <f>'Пн День 1 Нед 1'!O14+'Вт День 2 Нед 1'!T14+'Ср День 3 Нед 1'!R14+'Чт День 4 Нед 1'!T14+'Чт День 4 Нед 1'!U14+'Пт День 5 Нед 1'!O14+'Сб День 6 Нед 1'!U14+'Сб День 6 Нед 1'!V14</f>
        <v>1.4999999999999999E-2</v>
      </c>
      <c r="F14" s="183">
        <f>'Сб День 6 Нед 1'!Y14+'Пт День 5 Нед 1'!R14+'Чт День 4 Нед 1'!X14+'Ср День 3 Нед 1'!U14+'Вт День 2 Нед 1'!W14+'Пн День 1 Нед 1'!R14</f>
        <v>0</v>
      </c>
      <c r="G14" s="183">
        <f>'Сб День 6 Нед 1'!AC14+'Пт День 5 Нед 1'!V14+'Чт День 4 Нед 1'!AB14+'Ср День 3 Нед 1'!Y14+'Вт День 2 Нед 1'!AA14+'Пн День 1 Нед 1'!V14</f>
        <v>0</v>
      </c>
      <c r="H14" s="38">
        <f>'Сб День 6 Нед 1'!AG14+'Пт День 5 Нед 1'!Z14+'Чт День 4 Нед 1'!AF14+'Ср День 3 Нед 1'!AC14+'Вт День 2 Нед 1'!AE14+'Пн День 1 Нед 1'!Z14</f>
        <v>2.5000000000000001E-2</v>
      </c>
      <c r="I14" s="177">
        <f t="shared" si="0"/>
        <v>5.5E-2</v>
      </c>
    </row>
    <row r="15" spans="1:9" ht="15" customHeight="1" x14ac:dyDescent="0.25">
      <c r="A15" s="15">
        <v>8</v>
      </c>
      <c r="B15" s="251" t="s">
        <v>48</v>
      </c>
      <c r="C15" s="17" t="s">
        <v>12</v>
      </c>
      <c r="D15" s="183">
        <f>'Пн День 1 Нед 1'!J15+'Вт День 2 Нед 1'!L15+'Ср День 3 Нед 1'!L15+'Чт День 4 Нед 1'!L15+'Чт День 4 Нед 1'!M15+'Пт День 5 Нед 1'!J15+'Сб День 6 Нед 1'!L15+'Сб День 6 Нед 1'!M15</f>
        <v>0</v>
      </c>
      <c r="E15" s="183">
        <f>'Пн День 1 Нед 1'!O15+'Вт День 2 Нед 1'!T15+'Ср День 3 Нед 1'!R15+'Чт День 4 Нед 1'!T15+'Чт День 4 Нед 1'!U15+'Пт День 5 Нед 1'!O15+'Сб День 6 Нед 1'!U15+'Сб День 6 Нед 1'!V15</f>
        <v>0</v>
      </c>
      <c r="F15" s="183">
        <f>'Сб День 6 Нед 1'!Y15+'Пт День 5 Нед 1'!R15+'Чт День 4 Нед 1'!X15+'Ср День 3 Нед 1'!U15+'Вт День 2 Нед 1'!W15+'Пн День 1 Нед 1'!R15</f>
        <v>0</v>
      </c>
      <c r="G15" s="183">
        <f>'Сб День 6 Нед 1'!AC15+'Пт День 5 Нед 1'!V15+'Чт День 4 Нед 1'!AB15+'Ср День 3 Нед 1'!Y15+'Вт День 2 Нед 1'!AA15+'Пн День 1 Нед 1'!V15</f>
        <v>0</v>
      </c>
      <c r="H15" s="38">
        <f>'Сб День 6 Нед 1'!AG15+'Пт День 5 Нед 1'!Z15+'Чт День 4 Нед 1'!AF15+'Ср День 3 Нед 1'!AC15+'Вт День 2 Нед 1'!AE15+'Пн День 1 Нед 1'!Z15</f>
        <v>0</v>
      </c>
      <c r="I15" s="177">
        <f t="shared" si="0"/>
        <v>0</v>
      </c>
    </row>
    <row r="16" spans="1:9" ht="15" customHeight="1" x14ac:dyDescent="0.25">
      <c r="A16" s="15">
        <v>9</v>
      </c>
      <c r="B16" s="251" t="s">
        <v>46</v>
      </c>
      <c r="C16" s="17" t="s">
        <v>12</v>
      </c>
      <c r="D16" s="183">
        <f>'Пн День 1 Нед 1'!J16+'Вт День 2 Нед 1'!L16+'Ср День 3 Нед 1'!L16+'Чт День 4 Нед 1'!L16+'Чт День 4 Нед 1'!M16+'Пт День 5 Нед 1'!J16+'Сб День 6 Нед 1'!L16+'Сб День 6 Нед 1'!M16</f>
        <v>0</v>
      </c>
      <c r="E16" s="183">
        <f>'Пн День 1 Нед 1'!O16+'Вт День 2 Нед 1'!T16+'Ср День 3 Нед 1'!R16+'Чт День 4 Нед 1'!T16+'Чт День 4 Нед 1'!U16+'Пт День 5 Нед 1'!O16+'Сб День 6 Нед 1'!U16+'Сб День 6 Нед 1'!V16</f>
        <v>0</v>
      </c>
      <c r="F16" s="183">
        <f>'Сб День 6 Нед 1'!Y16+'Пт День 5 Нед 1'!R16+'Чт День 4 Нед 1'!X16+'Ср День 3 Нед 1'!U16+'Вт День 2 Нед 1'!W16+'Пн День 1 Нед 1'!R16</f>
        <v>0</v>
      </c>
      <c r="G16" s="183">
        <f>'Сб День 6 Нед 1'!AC16+'Пт День 5 Нед 1'!V16+'Чт День 4 Нед 1'!AB16+'Ср День 3 Нед 1'!Y16+'Вт День 2 Нед 1'!AA16+'Пн День 1 Нед 1'!V16</f>
        <v>0</v>
      </c>
      <c r="H16" s="38">
        <f>'Сб День 6 Нед 1'!AG16+'Пт День 5 Нед 1'!Z16+'Чт День 4 Нед 1'!AF16+'Ср День 3 Нед 1'!AC16+'Вт День 2 Нед 1'!AE16+'Пн День 1 Нед 1'!Z16</f>
        <v>0</v>
      </c>
      <c r="I16" s="177">
        <f t="shared" si="0"/>
        <v>0</v>
      </c>
    </row>
    <row r="17" spans="1:9" ht="15" customHeight="1" x14ac:dyDescent="0.25">
      <c r="A17" s="15">
        <v>10</v>
      </c>
      <c r="B17" s="251" t="s">
        <v>99</v>
      </c>
      <c r="C17" s="17" t="s">
        <v>12</v>
      </c>
      <c r="D17" s="183">
        <f>'Пн День 1 Нед 1'!J17+'Вт День 2 Нед 1'!L17+'Ср День 3 Нед 1'!L17+'Чт День 4 Нед 1'!L17+'Чт День 4 Нед 1'!M17+'Пт День 5 Нед 1'!J17+'Сб День 6 Нед 1'!L17+'Сб День 6 Нед 1'!M17</f>
        <v>0</v>
      </c>
      <c r="E17" s="183">
        <f>'Пн День 1 Нед 1'!O17+'Вт День 2 Нед 1'!T17+'Ср День 3 Нед 1'!R17+'Чт День 4 Нед 1'!T17+'Чт День 4 Нед 1'!U17+'Пт День 5 Нед 1'!O17+'Сб День 6 Нед 1'!U17+'Сб День 6 Нед 1'!V17</f>
        <v>0</v>
      </c>
      <c r="F17" s="183">
        <f>'Сб День 6 Нед 1'!Y17+'Пт День 5 Нед 1'!R17+'Чт День 4 Нед 1'!X17+'Ср День 3 Нед 1'!U17+'Вт День 2 Нед 1'!W17+'Пн День 1 Нед 1'!R17</f>
        <v>0</v>
      </c>
      <c r="G17" s="183">
        <f>'Сб День 6 Нед 1'!AC17+'Пт День 5 Нед 1'!V17+'Чт День 4 Нед 1'!AB17+'Ср День 3 Нед 1'!Y17+'Вт День 2 Нед 1'!AA17+'Пн День 1 Нед 1'!V17</f>
        <v>0</v>
      </c>
      <c r="H17" s="38">
        <f>'Сб День 6 Нед 1'!AG17+'Пт День 5 Нед 1'!Z17+'Чт День 4 Нед 1'!AF17+'Ср День 3 Нед 1'!AC17+'Вт День 2 Нед 1'!AE17+'Пн День 1 Нед 1'!Z17</f>
        <v>0</v>
      </c>
      <c r="I17" s="177">
        <f t="shared" si="0"/>
        <v>0</v>
      </c>
    </row>
    <row r="18" spans="1:9" ht="15" customHeight="1" x14ac:dyDescent="0.25">
      <c r="A18" s="15">
        <v>11</v>
      </c>
      <c r="B18" s="251" t="s">
        <v>47</v>
      </c>
      <c r="C18" s="17" t="s">
        <v>12</v>
      </c>
      <c r="D18" s="183">
        <f>'Пн День 1 Нед 1'!J18+'Вт День 2 Нед 1'!L18+'Ср День 3 Нед 1'!L18+'Чт День 4 Нед 1'!L18+'Чт День 4 Нед 1'!M18+'Пт День 5 Нед 1'!J18+'Сб День 6 Нед 1'!L18+'Сб День 6 Нед 1'!M18</f>
        <v>0</v>
      </c>
      <c r="E18" s="183">
        <f>'Пн День 1 Нед 1'!O18+'Вт День 2 Нед 1'!T18+'Ср День 3 Нед 1'!R18+'Чт День 4 Нед 1'!T18+'Чт День 4 Нед 1'!U18+'Пт День 5 Нед 1'!O18+'Сб День 6 Нед 1'!U18+'Сб День 6 Нед 1'!V18</f>
        <v>0</v>
      </c>
      <c r="F18" s="183">
        <f>'Сб День 6 Нед 1'!Y18+'Пт День 5 Нед 1'!R18+'Чт День 4 Нед 1'!X18+'Ср День 3 Нед 1'!U18+'Вт День 2 Нед 1'!W18+'Пн День 1 Нед 1'!R18</f>
        <v>0</v>
      </c>
      <c r="G18" s="183">
        <f>'Сб День 6 Нед 1'!AC18+'Пт День 5 Нед 1'!V18+'Чт День 4 Нед 1'!AB18+'Ср День 3 Нед 1'!Y18+'Вт День 2 Нед 1'!AA18+'Пн День 1 Нед 1'!V18</f>
        <v>0</v>
      </c>
      <c r="H18" s="38">
        <f>'Сб День 6 Нед 1'!AG18+'Пт День 5 Нед 1'!Z18+'Чт День 4 Нед 1'!AF18+'Ср День 3 Нед 1'!AC18+'Вт День 2 Нед 1'!AE18+'Пн День 1 Нед 1'!Z18</f>
        <v>0</v>
      </c>
      <c r="I18" s="177">
        <f t="shared" si="0"/>
        <v>0</v>
      </c>
    </row>
    <row r="19" spans="1:9" ht="15" customHeight="1" x14ac:dyDescent="0.25">
      <c r="A19" s="15">
        <v>12</v>
      </c>
      <c r="B19" s="255" t="s">
        <v>156</v>
      </c>
      <c r="C19" s="17" t="s">
        <v>12</v>
      </c>
      <c r="D19" s="183">
        <f>'Пн День 1 Нед 1'!J19+'Вт День 2 Нед 1'!L19+'Ср День 3 Нед 1'!L19+'Чт День 4 Нед 1'!L19+'Чт День 4 Нед 1'!M19+'Пт День 5 Нед 1'!J19+'Сб День 6 Нед 1'!L19+'Сб День 6 Нед 1'!M19</f>
        <v>0</v>
      </c>
      <c r="E19" s="183">
        <f>'Пн День 1 Нед 1'!O19+'Вт День 2 Нед 1'!T19+'Ср День 3 Нед 1'!R19+'Чт День 4 Нед 1'!T19+'Чт День 4 Нед 1'!U19+'Пт День 5 Нед 1'!O19+'Сб День 6 Нед 1'!U19+'Сб День 6 Нед 1'!V19</f>
        <v>0</v>
      </c>
      <c r="F19" s="183">
        <f>'Сб День 6 Нед 1'!Y19+'Пт День 5 Нед 1'!R19+'Чт День 4 Нед 1'!X19+'Ср День 3 Нед 1'!U19+'Вт День 2 Нед 1'!W19+'Пн День 1 Нед 1'!R19</f>
        <v>0</v>
      </c>
      <c r="G19" s="183">
        <f>'Сб День 6 Нед 1'!AC19+'Пт День 5 Нед 1'!V19+'Чт День 4 Нед 1'!AB19+'Ср День 3 Нед 1'!Y19+'Вт День 2 Нед 1'!AA19+'Пн День 1 Нед 1'!V19</f>
        <v>0</v>
      </c>
      <c r="H19" s="38">
        <f>'Сб День 6 Нед 1'!AG19+'Пт День 5 Нед 1'!Z19+'Чт День 4 Нед 1'!AF19+'Ср День 3 Нед 1'!AC19+'Вт День 2 Нед 1'!AE19+'Пн День 1 Нед 1'!Z19</f>
        <v>0</v>
      </c>
      <c r="I19" s="177">
        <f t="shared" si="0"/>
        <v>0</v>
      </c>
    </row>
    <row r="20" spans="1:9" x14ac:dyDescent="0.25">
      <c r="A20" s="6"/>
      <c r="B20" s="283" t="s">
        <v>40</v>
      </c>
      <c r="C20" s="52"/>
      <c r="D20" s="183"/>
      <c r="E20" s="183"/>
      <c r="F20" s="183"/>
      <c r="G20" s="183"/>
      <c r="H20" s="38"/>
      <c r="I20" s="177"/>
    </row>
    <row r="21" spans="1:9" x14ac:dyDescent="0.25">
      <c r="A21" s="15">
        <v>13</v>
      </c>
      <c r="B21" s="251" t="s">
        <v>41</v>
      </c>
      <c r="C21" s="17" t="s">
        <v>12</v>
      </c>
      <c r="D21" s="183">
        <f>'Пн День 1 Нед 1'!J21+'Вт День 2 Нед 1'!L21+'Ср День 3 Нед 1'!L21+'Чт День 4 Нед 1'!L21+'Чт День 4 Нед 1'!M21+'Пт День 5 Нед 1'!J21+'Сб День 6 Нед 1'!L21+'Сб День 6 Нед 1'!M21</f>
        <v>2.53E-2</v>
      </c>
      <c r="E21" s="183">
        <f>'Пн День 1 Нед 1'!O21+'Вт День 2 Нед 1'!T21+'Ср День 3 Нед 1'!R21+'Чт День 4 Нед 1'!T21+'Чт День 4 Нед 1'!U21+'Пт День 5 Нед 1'!O21+'Сб День 6 Нед 1'!U21+'Сб День 6 Нед 1'!V21</f>
        <v>3.0300000000000004E-2</v>
      </c>
      <c r="F21" s="183">
        <f>'Сб День 6 Нед 1'!Y21+'Пт День 5 Нед 1'!R21+'Чт День 4 Нед 1'!X21+'Ср День 3 Нед 1'!U21+'Вт День 2 Нед 1'!W21+'Пн День 1 Нед 1'!R21</f>
        <v>0</v>
      </c>
      <c r="G21" s="183">
        <f>'Сб День 6 Нед 1'!AC21+'Пт День 5 Нед 1'!V21+'Чт День 4 Нед 1'!AB21+'Ср День 3 Нед 1'!Y21+'Вт День 2 Нед 1'!AA21+'Пн День 1 Нед 1'!V21</f>
        <v>0</v>
      </c>
      <c r="H21" s="38">
        <f>'Сб День 6 Нед 1'!AG21+'Пт День 5 Нед 1'!Z21+'Чт День 4 Нед 1'!AF21+'Ср День 3 Нед 1'!AC21+'Вт День 2 Нед 1'!AE21+'Пн День 1 Нед 1'!Z21</f>
        <v>2.5500000000000002E-2</v>
      </c>
      <c r="I21" s="177">
        <f t="shared" si="0"/>
        <v>8.1100000000000005E-2</v>
      </c>
    </row>
    <row r="22" spans="1:9" x14ac:dyDescent="0.25">
      <c r="A22" s="15">
        <v>14</v>
      </c>
      <c r="B22" s="251" t="s">
        <v>42</v>
      </c>
      <c r="C22" s="17" t="s">
        <v>12</v>
      </c>
      <c r="D22" s="183">
        <f>'Пн День 1 Нед 1'!J22+'Вт День 2 Нед 1'!L22+'Ср День 3 Нед 1'!L22+'Чт День 4 Нед 1'!L22+'Чт День 4 Нед 1'!M22+'Пт День 5 Нед 1'!J22+'Сб День 6 Нед 1'!L22+'Сб День 6 Нед 1'!M22</f>
        <v>2.9499999999999998E-2</v>
      </c>
      <c r="E22" s="183">
        <f>'Пн День 1 Нед 1'!O22+'Вт День 2 Нед 1'!T22+'Ср День 3 Нед 1'!R22+'Чт День 4 Нед 1'!T22+'Чт День 4 Нед 1'!U22+'Пт День 5 Нед 1'!O22+'Сб День 6 Нед 1'!U22+'Сб День 6 Нед 1'!V22</f>
        <v>2.5499999999999995E-2</v>
      </c>
      <c r="F22" s="183">
        <f>'Сб День 6 Нед 1'!Y22+'Пт День 5 Нед 1'!R22+'Чт День 4 Нед 1'!X22+'Ср День 3 Нед 1'!U22+'Вт День 2 Нед 1'!W22+'Пн День 1 Нед 1'!R22</f>
        <v>0</v>
      </c>
      <c r="G22" s="183">
        <f>'Сб День 6 Нед 1'!AC22+'Пт День 5 Нед 1'!V22+'Чт День 4 Нед 1'!AB22+'Ср День 3 Нед 1'!Y22+'Вт День 2 Нед 1'!AA22+'Пн День 1 Нед 1'!V22</f>
        <v>0</v>
      </c>
      <c r="H22" s="38">
        <f>'Сб День 6 Нед 1'!AG22+'Пт День 5 Нед 1'!Z22+'Чт День 4 Нед 1'!AF22+'Ср День 3 Нед 1'!AC22+'Вт День 2 Нед 1'!AE22+'Пн День 1 Нед 1'!Z22</f>
        <v>0</v>
      </c>
      <c r="I22" s="177">
        <f t="shared" si="0"/>
        <v>5.4999999999999993E-2</v>
      </c>
    </row>
    <row r="23" spans="1:9" ht="15" customHeight="1" x14ac:dyDescent="0.25">
      <c r="A23" s="15">
        <v>15</v>
      </c>
      <c r="B23" s="251" t="s">
        <v>43</v>
      </c>
      <c r="C23" s="17" t="s">
        <v>12</v>
      </c>
      <c r="D23" s="183">
        <f>'Пн День 1 Нед 1'!J23+'Вт День 2 Нед 1'!L23+'Ср День 3 Нед 1'!L23+'Чт День 4 Нед 1'!L23+'Чт День 4 Нед 1'!M23+'Пт День 5 Нед 1'!J23+'Сб День 6 Нед 1'!L23+'Сб День 6 Нед 1'!M23</f>
        <v>0</v>
      </c>
      <c r="E23" s="183">
        <f>'Пн День 1 Нед 1'!O23+'Вт День 2 Нед 1'!T23+'Ср День 3 Нед 1'!R23+'Чт День 4 Нед 1'!T23+'Чт День 4 Нед 1'!U23+'Пт День 5 Нед 1'!O23+'Сб День 6 Нед 1'!U23+'Сб День 6 Нед 1'!V23</f>
        <v>0</v>
      </c>
      <c r="F23" s="183">
        <f>'Сб День 6 Нед 1'!Y23+'Пт День 5 Нед 1'!R23+'Чт День 4 Нед 1'!X23+'Ср День 3 Нед 1'!U23+'Вт День 2 Нед 1'!W23+'Пн День 1 Нед 1'!R23</f>
        <v>0</v>
      </c>
      <c r="G23" s="183">
        <f>'Сб День 6 Нед 1'!AC23+'Пт День 5 Нед 1'!V23+'Чт День 4 Нед 1'!AB23+'Ср День 3 Нед 1'!Y23+'Вт День 2 Нед 1'!AA23+'Пн День 1 Нед 1'!V23</f>
        <v>0</v>
      </c>
      <c r="H23" s="38">
        <f>'Сб День 6 Нед 1'!AG23+'Пт День 5 Нед 1'!Z23+'Чт День 4 Нед 1'!AF23+'Ср День 3 Нед 1'!AC23+'Вт День 2 Нед 1'!AE23+'Пн День 1 Нед 1'!Z23</f>
        <v>0</v>
      </c>
      <c r="I23" s="177">
        <f t="shared" si="0"/>
        <v>0</v>
      </c>
    </row>
    <row r="24" spans="1:9" x14ac:dyDescent="0.25">
      <c r="A24" s="6"/>
      <c r="B24" s="283" t="s">
        <v>15</v>
      </c>
      <c r="C24" s="52"/>
      <c r="D24" s="183"/>
      <c r="E24" s="183"/>
      <c r="F24" s="183"/>
      <c r="G24" s="183"/>
      <c r="H24" s="38"/>
      <c r="I24" s="177"/>
    </row>
    <row r="25" spans="1:9" x14ac:dyDescent="0.25">
      <c r="A25" s="15">
        <v>16</v>
      </c>
      <c r="B25" s="252" t="s">
        <v>16</v>
      </c>
      <c r="C25" s="20" t="s">
        <v>12</v>
      </c>
      <c r="D25" s="183">
        <f>'Пн День 1 Нед 1'!J25+'Вт День 2 Нед 1'!L25+'Ср День 3 Нед 1'!L25+'Чт День 4 Нед 1'!L25+'Чт День 4 Нед 1'!M25+'Пт День 5 Нед 1'!J25+'Сб День 6 Нед 1'!L25+'Сб День 6 Нед 1'!M25</f>
        <v>0</v>
      </c>
      <c r="E25" s="183">
        <f>'Пн День 1 Нед 1'!O25+'Вт День 2 Нед 1'!T25+'Ср День 3 Нед 1'!R25+'Чт День 4 Нед 1'!T25+'Чт День 4 Нед 1'!U25+'Пт День 5 Нед 1'!O25+'Сб День 6 Нед 1'!U25+'Сб День 6 Нед 1'!V25</f>
        <v>0</v>
      </c>
      <c r="F25" s="183">
        <f>'Сб День 6 Нед 1'!Y25+'Пт День 5 Нед 1'!R25+'Чт День 4 Нед 1'!X25+'Ср День 3 Нед 1'!U25+'Вт День 2 Нед 1'!W25+'Пн День 1 Нед 1'!R25</f>
        <v>0</v>
      </c>
      <c r="G25" s="183">
        <f>'Сб День 6 Нед 1'!AC25+'Пт День 5 Нед 1'!V25+'Чт День 4 Нед 1'!AB25+'Ср День 3 Нед 1'!Y25+'Вт День 2 Нед 1'!AA25+'Пн День 1 Нед 1'!V25</f>
        <v>0</v>
      </c>
      <c r="H25" s="38">
        <f>'Сб День 6 Нед 1'!AG25+'Пт День 5 Нед 1'!Z25+'Чт День 4 Нед 1'!AF25+'Ср День 3 Нед 1'!AC25+'Вт День 2 Нед 1'!AE25+'Пн День 1 Нед 1'!Z25</f>
        <v>0</v>
      </c>
      <c r="I25" s="177">
        <f t="shared" si="0"/>
        <v>0</v>
      </c>
    </row>
    <row r="26" spans="1:9" ht="15" customHeight="1" x14ac:dyDescent="0.25">
      <c r="A26" s="15">
        <v>17</v>
      </c>
      <c r="B26" s="311" t="s">
        <v>208</v>
      </c>
      <c r="C26" s="20" t="s">
        <v>12</v>
      </c>
      <c r="D26" s="183">
        <f>'Пн День 1 Нед 1'!J26+'Вт День 2 Нед 1'!L26+'Ср День 3 Нед 1'!L26+'Чт День 4 Нед 1'!L26+'Чт День 4 Нед 1'!M26+'Пт День 5 Нед 1'!J26+'Сб День 6 Нед 1'!L26+'Сб День 6 Нед 1'!M26</f>
        <v>3.7999999999999999E-2</v>
      </c>
      <c r="E26" s="183">
        <f>'Пн День 1 Нед 1'!O26+'Вт День 2 Нед 1'!T26+'Ср День 3 Нед 1'!R26+'Чт День 4 Нед 1'!T26+'Чт День 4 Нед 1'!U26+'Пт День 5 Нед 1'!O26+'Сб День 6 Нед 1'!U26+'Сб День 6 Нед 1'!V26</f>
        <v>3.7999999999999999E-2</v>
      </c>
      <c r="F26" s="183">
        <f>'Сб День 6 Нед 1'!Y26+'Пт День 5 Нед 1'!R26+'Чт День 4 Нед 1'!X26+'Ср День 3 Нед 1'!U26+'Вт День 2 Нед 1'!W26+'Пн День 1 Нед 1'!R26</f>
        <v>0</v>
      </c>
      <c r="G26" s="183">
        <f>'Сб День 6 Нед 1'!AC26+'Пт День 5 Нед 1'!V26+'Чт День 4 Нед 1'!AB26+'Ср День 3 Нед 1'!Y26+'Вт День 2 Нед 1'!AA26+'Пн День 1 Нед 1'!V26</f>
        <v>0</v>
      </c>
      <c r="H26" s="38">
        <f>'Сб День 6 Нед 1'!AG26+'Пт День 5 Нед 1'!Z26+'Чт День 4 Нед 1'!AF26+'Ср День 3 Нед 1'!AC26+'Вт День 2 Нед 1'!AE26+'Пн День 1 Нед 1'!Z26</f>
        <v>2.3939999999999999E-2</v>
      </c>
      <c r="I26" s="177">
        <f t="shared" si="0"/>
        <v>9.9940000000000001E-2</v>
      </c>
    </row>
    <row r="27" spans="1:9" x14ac:dyDescent="0.25">
      <c r="A27" s="15">
        <v>18</v>
      </c>
      <c r="B27" s="251" t="s">
        <v>17</v>
      </c>
      <c r="C27" s="17" t="s">
        <v>12</v>
      </c>
      <c r="D27" s="183">
        <f>'Пн День 1 Нед 1'!J27+'Вт День 2 Нед 1'!L27+'Ср День 3 Нед 1'!L27+'Чт День 4 Нед 1'!L27+'Чт День 4 Нед 1'!M27+'Пт День 5 Нед 1'!J27+'Сб День 6 Нед 1'!L27+'Сб День 6 Нед 1'!M27</f>
        <v>0</v>
      </c>
      <c r="E27" s="183">
        <f>'Пн День 1 Нед 1'!O27+'Вт День 2 Нед 1'!T27+'Ср День 3 Нед 1'!R27+'Чт День 4 Нед 1'!T27+'Чт День 4 Нед 1'!U27+'Пт День 5 Нед 1'!O27+'Сб День 6 Нед 1'!U27+'Сб День 6 Нед 1'!V27</f>
        <v>0</v>
      </c>
      <c r="F27" s="183">
        <f>'Сб День 6 Нед 1'!Y27+'Пт День 5 Нед 1'!R27+'Чт День 4 Нед 1'!X27+'Ср День 3 Нед 1'!U27+'Вт День 2 Нед 1'!W27+'Пн День 1 Нед 1'!R27</f>
        <v>0</v>
      </c>
      <c r="G27" s="183">
        <f>'Сб День 6 Нед 1'!AC27+'Пт День 5 Нед 1'!V27+'Чт День 4 Нед 1'!AB27+'Ср День 3 Нед 1'!Y27+'Вт День 2 Нед 1'!AA27+'Пн День 1 Нед 1'!V27</f>
        <v>0</v>
      </c>
      <c r="H27" s="38">
        <f>'Сб День 6 Нед 1'!AG27+'Пт День 5 Нед 1'!Z27+'Чт День 4 Нед 1'!AF27+'Ср День 3 Нед 1'!AC27+'Вт День 2 Нед 1'!AE27+'Пн День 1 Нед 1'!Z27</f>
        <v>0</v>
      </c>
      <c r="I27" s="177">
        <f t="shared" si="0"/>
        <v>0</v>
      </c>
    </row>
    <row r="28" spans="1:9" ht="15" customHeight="1" x14ac:dyDescent="0.25">
      <c r="A28" s="15">
        <v>19</v>
      </c>
      <c r="B28" s="251" t="s">
        <v>91</v>
      </c>
      <c r="C28" s="17" t="s">
        <v>12</v>
      </c>
      <c r="D28" s="183">
        <f>'Пн День 1 Нед 1'!J28+'Вт День 2 Нед 1'!L28+'Ср День 3 Нед 1'!L28+'Чт День 4 Нед 1'!L28+'Чт День 4 Нед 1'!M28+'Пт День 5 Нед 1'!J28+'Сб День 6 Нед 1'!L28+'Сб День 6 Нед 1'!M28</f>
        <v>0.10199999999999999</v>
      </c>
      <c r="E28" s="183">
        <f>'Пн День 1 Нед 1'!O28+'Вт День 2 Нед 1'!T28+'Ср День 3 Нед 1'!R28+'Чт День 4 Нед 1'!T28+'Чт День 4 Нед 1'!U28+'Пт День 5 Нед 1'!O28+'Сб День 6 Нед 1'!U28+'Сб День 6 Нед 1'!V28</f>
        <v>0.10199999999999999</v>
      </c>
      <c r="F28" s="183">
        <f>'Сб День 6 Нед 1'!Y28+'Пт День 5 Нед 1'!R28+'Чт День 4 Нед 1'!X28+'Ср День 3 Нед 1'!U28+'Вт День 2 Нед 1'!W28+'Пн День 1 Нед 1'!R28</f>
        <v>0</v>
      </c>
      <c r="G28" s="183">
        <f>'Сб День 6 Нед 1'!AC28+'Пт День 5 Нед 1'!V28+'Чт День 4 Нед 1'!AB28+'Ср День 3 Нед 1'!Y28+'Вт День 2 Нед 1'!AA28+'Пн День 1 Нед 1'!V28</f>
        <v>0</v>
      </c>
      <c r="H28" s="38">
        <f>'Сб День 6 Нед 1'!AG28+'Пт День 5 Нед 1'!Z28+'Чт День 4 Нед 1'!AF28+'Ср День 3 Нед 1'!AC28+'Вт День 2 Нед 1'!AE28+'Пн День 1 Нед 1'!Z28</f>
        <v>0</v>
      </c>
      <c r="I28" s="177">
        <f t="shared" si="0"/>
        <v>0.20399999999999999</v>
      </c>
    </row>
    <row r="29" spans="1:9" ht="15" customHeight="1" x14ac:dyDescent="0.25">
      <c r="A29" s="15">
        <v>20</v>
      </c>
      <c r="B29" s="251" t="s">
        <v>203</v>
      </c>
      <c r="C29" s="17" t="s">
        <v>12</v>
      </c>
      <c r="D29" s="183">
        <f>'Пн День 1 Нед 1'!J29+'Вт День 2 Нед 1'!L29+'Ср День 3 Нед 1'!L29+'Чт День 4 Нед 1'!L29+'Чт День 4 Нед 1'!M29+'Пт День 5 Нед 1'!J29+'Сб День 6 Нед 1'!L29+'Сб День 6 Нед 1'!M29</f>
        <v>0</v>
      </c>
      <c r="E29" s="183">
        <f>'Пн День 1 Нед 1'!O29+'Вт День 2 Нед 1'!T29+'Ср День 3 Нед 1'!R29+'Чт День 4 Нед 1'!T29+'Чт День 4 Нед 1'!U29+'Пт День 5 Нед 1'!O29+'Сб День 6 Нед 1'!U29+'Сб День 6 Нед 1'!V29</f>
        <v>0</v>
      </c>
      <c r="F29" s="183">
        <f>'Сб День 6 Нед 1'!Y29+'Пт День 5 Нед 1'!R29+'Чт День 4 Нед 1'!X29+'Ср День 3 Нед 1'!U29+'Вт День 2 Нед 1'!W29+'Пн День 1 Нед 1'!R29</f>
        <v>0</v>
      </c>
      <c r="G29" s="183">
        <f>'Сб День 6 Нед 1'!AC29+'Пт День 5 Нед 1'!V29+'Чт День 4 Нед 1'!AB29+'Ср День 3 Нед 1'!Y29+'Вт День 2 Нед 1'!AA29+'Пн День 1 Нед 1'!V29</f>
        <v>0</v>
      </c>
      <c r="H29" s="38">
        <f>'Сб День 6 Нед 1'!AG29+'Пт День 5 Нед 1'!Z29+'Чт День 4 Нед 1'!AF29+'Ср День 3 Нед 1'!AC29+'Вт День 2 Нед 1'!AE29+'Пн День 1 Нед 1'!Z29</f>
        <v>0</v>
      </c>
      <c r="I29" s="177">
        <f t="shared" si="0"/>
        <v>0</v>
      </c>
    </row>
    <row r="30" spans="1:9" ht="15" customHeight="1" x14ac:dyDescent="0.25">
      <c r="A30" s="15">
        <v>21</v>
      </c>
      <c r="B30" s="251" t="s">
        <v>207</v>
      </c>
      <c r="C30" s="17" t="s">
        <v>12</v>
      </c>
      <c r="D30" s="183">
        <f>'Пн День 1 Нед 1'!J30+'Вт День 2 Нед 1'!L30+'Ср День 3 Нед 1'!L30+'Чт День 4 Нед 1'!L30+'Чт День 4 Нед 1'!M30+'Пт День 5 Нед 1'!J30+'Сб День 6 Нед 1'!L30+'Сб День 6 Нед 1'!M30</f>
        <v>0</v>
      </c>
      <c r="E30" s="183">
        <f>'Пн День 1 Нед 1'!O30+'Вт День 2 Нед 1'!T30+'Ср День 3 Нед 1'!R30+'Чт День 4 Нед 1'!T30+'Чт День 4 Нед 1'!U30+'Пт День 5 Нед 1'!O30+'Сб День 6 Нед 1'!U30+'Сб День 6 Нед 1'!V30</f>
        <v>0</v>
      </c>
      <c r="F30" s="183">
        <f>'Сб День 6 Нед 1'!Y30+'Пт День 5 Нед 1'!R30+'Чт День 4 Нед 1'!X30+'Ср День 3 Нед 1'!U30+'Вт День 2 Нед 1'!W30+'Пн День 1 Нед 1'!R30</f>
        <v>0</v>
      </c>
      <c r="G30" s="183">
        <f>'Сб День 6 Нед 1'!AC30+'Пт День 5 Нед 1'!V30+'Чт День 4 Нед 1'!AB30+'Ср День 3 Нед 1'!Y30+'Вт День 2 Нед 1'!AA30+'Пн День 1 Нед 1'!V30</f>
        <v>0</v>
      </c>
      <c r="H30" s="38">
        <f>'Сб День 6 Нед 1'!AG30+'Пт День 5 Нед 1'!Z30+'Чт День 4 Нед 1'!AF30+'Ср День 3 Нед 1'!AC30+'Вт День 2 Нед 1'!AE30+'Пн День 1 Нед 1'!Z30</f>
        <v>0</v>
      </c>
      <c r="I30" s="177">
        <f t="shared" si="0"/>
        <v>0</v>
      </c>
    </row>
    <row r="31" spans="1:9" x14ac:dyDescent="0.25">
      <c r="A31" s="15">
        <v>22</v>
      </c>
      <c r="B31" s="252" t="s">
        <v>18</v>
      </c>
      <c r="C31" s="17" t="s">
        <v>12</v>
      </c>
      <c r="D31" s="183">
        <f>'Пн День 1 Нед 1'!J31+'Вт День 2 Нед 1'!L31+'Ср День 3 Нед 1'!L31+'Чт День 4 Нед 1'!L31+'Чт День 4 Нед 1'!M31+'Пт День 5 Нед 1'!J31+'Сб День 6 Нед 1'!L31+'Сб День 6 Нед 1'!M31</f>
        <v>8.1199999999999994E-2</v>
      </c>
      <c r="E31" s="183">
        <f>'Пн День 1 Нед 1'!O31+'Вт День 2 Нед 1'!T31+'Ср День 3 Нед 1'!R31+'Чт День 4 Нед 1'!T31+'Чт День 4 Нед 1'!U31+'Пт День 5 Нед 1'!O31+'Сб День 6 Нед 1'!U31+'Сб День 6 Нед 1'!V31</f>
        <v>8.1199999999999994E-2</v>
      </c>
      <c r="F31" s="183">
        <f>'Сб День 6 Нед 1'!Y31+'Пт День 5 Нед 1'!R31+'Чт День 4 Нед 1'!X31+'Ср День 3 Нед 1'!U31+'Вт День 2 Нед 1'!W31+'Пн День 1 Нед 1'!R31</f>
        <v>0</v>
      </c>
      <c r="G31" s="183">
        <f>'Сб День 6 Нед 1'!AC31+'Пт День 5 Нед 1'!V31+'Чт День 4 Нед 1'!AB31+'Ср День 3 Нед 1'!Y31+'Вт День 2 Нед 1'!AA31+'Пн День 1 Нед 1'!V31</f>
        <v>0</v>
      </c>
      <c r="H31" s="38">
        <f>'Сб День 6 Нед 1'!AG31+'Пт День 5 Нед 1'!Z31+'Чт День 4 Нед 1'!AF31+'Ср День 3 Нед 1'!AC31+'Вт День 2 Нед 1'!AE31+'Пн День 1 Нед 1'!Z31</f>
        <v>5.8819999999999997E-2</v>
      </c>
      <c r="I31" s="177">
        <f t="shared" si="0"/>
        <v>0.22121999999999997</v>
      </c>
    </row>
    <row r="32" spans="1:9" ht="15" customHeight="1" x14ac:dyDescent="0.25">
      <c r="A32" s="15">
        <v>23</v>
      </c>
      <c r="B32" s="251" t="s">
        <v>165</v>
      </c>
      <c r="C32" s="17" t="s">
        <v>12</v>
      </c>
      <c r="D32" s="183">
        <f>'Пн День 1 Нед 1'!J32+'Вт День 2 Нед 1'!L32+'Ср День 3 Нед 1'!L32+'Чт День 4 Нед 1'!L32+'Чт День 4 Нед 1'!M32+'Пт День 5 Нед 1'!J32+'Сб День 6 Нед 1'!L32+'Сб День 6 Нед 1'!M32</f>
        <v>0</v>
      </c>
      <c r="E32" s="183">
        <f>'Пн День 1 Нед 1'!O32+'Вт День 2 Нед 1'!T32+'Ср День 3 Нед 1'!R32+'Чт День 4 Нед 1'!T32+'Чт День 4 Нед 1'!U32+'Пт День 5 Нед 1'!O32+'Сб День 6 Нед 1'!U32+'Сб День 6 Нед 1'!V32</f>
        <v>0</v>
      </c>
      <c r="F32" s="183">
        <f>'Сб День 6 Нед 1'!Y32+'Пт День 5 Нед 1'!R32+'Чт День 4 Нед 1'!X32+'Ср День 3 Нед 1'!U32+'Вт День 2 Нед 1'!W32+'Пн День 1 Нед 1'!R32</f>
        <v>0</v>
      </c>
      <c r="G32" s="183">
        <f>'Сб День 6 Нед 1'!AC32+'Пт День 5 Нед 1'!V32+'Чт День 4 Нед 1'!AB32+'Ср День 3 Нед 1'!Y32+'Вт День 2 Нед 1'!AA32+'Пн День 1 Нед 1'!V32</f>
        <v>0</v>
      </c>
      <c r="H32" s="38">
        <f>'Сб День 6 Нед 1'!AG32+'Пт День 5 Нед 1'!Z32+'Чт День 4 Нед 1'!AF32+'Ср День 3 Нед 1'!AC32+'Вт День 2 Нед 1'!AE32+'Пн День 1 Нед 1'!Z32</f>
        <v>0</v>
      </c>
      <c r="I32" s="177">
        <f t="shared" si="0"/>
        <v>0</v>
      </c>
    </row>
    <row r="33" spans="1:9" ht="15" customHeight="1" x14ac:dyDescent="0.25">
      <c r="A33" s="15">
        <v>24</v>
      </c>
      <c r="B33" s="316" t="s">
        <v>106</v>
      </c>
      <c r="C33" s="17" t="s">
        <v>12</v>
      </c>
      <c r="D33" s="183"/>
      <c r="E33" s="183"/>
      <c r="F33" s="183">
        <f>'Сб День 6 Нед 1'!Y33+'Пт День 5 Нед 1'!R33+'Чт День 4 Нед 1'!X33+'Ср День 3 Нед 1'!U33+'Вт День 2 Нед 1'!W33+'Пн День 1 Нед 1'!R33</f>
        <v>0</v>
      </c>
      <c r="G33" s="183">
        <f>'Сб День 6 Нед 1'!AC33+'Пт День 5 Нед 1'!V33+'Чт День 4 Нед 1'!AB33+'Ср День 3 Нед 1'!Y33+'Вт День 2 Нед 1'!AA33+'Пн День 1 Нед 1'!V33</f>
        <v>0</v>
      </c>
      <c r="H33" s="38">
        <f>'Сб День 6 Нед 1'!AG33+'Пт День 5 Нед 1'!Z33+'Чт День 4 Нед 1'!AF33+'Ср День 3 Нед 1'!AC33+'Вт День 2 Нед 1'!AE33+'Пн День 1 Нед 1'!Z33</f>
        <v>0</v>
      </c>
      <c r="I33" s="177">
        <f t="shared" si="0"/>
        <v>0</v>
      </c>
    </row>
    <row r="34" spans="1:9" ht="15" customHeight="1" x14ac:dyDescent="0.25">
      <c r="A34" s="15">
        <v>25</v>
      </c>
      <c r="B34" s="256" t="s">
        <v>168</v>
      </c>
      <c r="C34" s="17" t="s">
        <v>12</v>
      </c>
      <c r="D34" s="183">
        <f>'Пн День 1 Нед 1'!J34+'Вт День 2 Нед 1'!L34+'Ср День 3 Нед 1'!L34+'Чт День 4 Нед 1'!L34+'Чт День 4 Нед 1'!M34+'Пт День 5 Нед 1'!J34+'Сб День 6 Нед 1'!L34+'Сб День 6 Нед 1'!M34</f>
        <v>7.3499999999999996E-2</v>
      </c>
      <c r="E34" s="183">
        <f>'Пн День 1 Нед 1'!O34+'Вт День 2 Нед 1'!T34+'Ср День 3 Нед 1'!R34+'Чт День 4 Нед 1'!T34+'Чт День 4 Нед 1'!U34+'Пт День 5 Нед 1'!O34+'Сб День 6 Нед 1'!U34+'Сб День 6 Нед 1'!V34</f>
        <v>7.3499999999999996E-2</v>
      </c>
      <c r="F34" s="183">
        <f>'Сб День 6 Нед 1'!Y34+'Пт День 5 Нед 1'!R34+'Чт День 4 Нед 1'!X34+'Ср День 3 Нед 1'!U34+'Вт День 2 Нед 1'!W34+'Пн День 1 Нед 1'!R34</f>
        <v>0</v>
      </c>
      <c r="G34" s="183">
        <f>'Сб День 6 Нед 1'!AC34+'Пт День 5 Нед 1'!V34+'Чт День 4 Нед 1'!AB34+'Ср День 3 Нед 1'!Y34+'Вт День 2 Нед 1'!AA34+'Пн День 1 Нед 1'!V34</f>
        <v>0</v>
      </c>
      <c r="H34" s="38">
        <f>'Сб День 6 Нед 1'!AG34+'Пт День 5 Нед 1'!Z34+'Чт День 4 Нед 1'!AF34+'Ср День 3 Нед 1'!AC34+'Вт День 2 Нед 1'!AE34+'Пн День 1 Нед 1'!Z34</f>
        <v>0</v>
      </c>
      <c r="I34" s="177">
        <f t="shared" si="0"/>
        <v>0.14699999999999999</v>
      </c>
    </row>
    <row r="35" spans="1:9" ht="15" customHeight="1" x14ac:dyDescent="0.25">
      <c r="A35" s="15">
        <v>26</v>
      </c>
      <c r="B35" s="256" t="s">
        <v>114</v>
      </c>
      <c r="C35" s="17" t="s">
        <v>12</v>
      </c>
      <c r="D35" s="183">
        <f>'Пн День 1 Нед 1'!J35+'Вт День 2 Нед 1'!L35+'Ср День 3 Нед 1'!L35+'Чт День 4 Нед 1'!L35+'Чт День 4 Нед 1'!M35+'Пт День 5 Нед 1'!J35+'Сб День 6 Нед 1'!L35+'Сб День 6 Нед 1'!M35</f>
        <v>0</v>
      </c>
      <c r="E35" s="183">
        <f>'Пн День 1 Нед 1'!O35+'Вт День 2 Нед 1'!T35+'Ср День 3 Нед 1'!R35+'Чт День 4 Нед 1'!T35+'Чт День 4 Нед 1'!U35+'Пт День 5 Нед 1'!O35+'Сб День 6 Нед 1'!U35+'Сб День 6 Нед 1'!V35</f>
        <v>0</v>
      </c>
      <c r="F35" s="183">
        <f>'Сб День 6 Нед 1'!Y35+'Пт День 5 Нед 1'!R35+'Чт День 4 Нед 1'!X35+'Ср День 3 Нед 1'!U35+'Вт День 2 Нед 1'!W35+'Пн День 1 Нед 1'!R35</f>
        <v>0</v>
      </c>
      <c r="G35" s="183">
        <f>'Сб День 6 Нед 1'!AC35+'Пт День 5 Нед 1'!V35+'Чт День 4 Нед 1'!AB35+'Ср День 3 Нед 1'!Y35+'Вт День 2 Нед 1'!AA35+'Пн День 1 Нед 1'!V35</f>
        <v>0</v>
      </c>
      <c r="H35" s="38">
        <f>'Сб День 6 Нед 1'!AG35+'Пт День 5 Нед 1'!Z35+'Чт День 4 Нед 1'!AF35+'Ср День 3 Нед 1'!AC35+'Вт День 2 Нед 1'!AE35+'Пн День 1 Нед 1'!Z35</f>
        <v>0</v>
      </c>
      <c r="I35" s="177">
        <f t="shared" si="0"/>
        <v>0</v>
      </c>
    </row>
    <row r="36" spans="1:9" x14ac:dyDescent="0.25">
      <c r="A36" s="6"/>
      <c r="B36" s="283" t="s">
        <v>20</v>
      </c>
      <c r="C36" s="52"/>
      <c r="D36" s="183"/>
      <c r="E36" s="183">
        <f>'Пн День 1 Нед 1'!O36+'Вт День 2 Нед 1'!T36+'Ср День 3 Нед 1'!R36+'Чт День 4 Нед 1'!T36+'Чт День 4 Нед 1'!U36+'Пт День 5 Нед 1'!O36+'Сб День 6 Нед 1'!U36+'Сб День 6 Нед 1'!V36</f>
        <v>0</v>
      </c>
      <c r="F36" s="183"/>
      <c r="G36" s="183"/>
      <c r="H36" s="38"/>
      <c r="I36" s="177"/>
    </row>
    <row r="37" spans="1:9" ht="15" customHeight="1" x14ac:dyDescent="0.25">
      <c r="A37" s="15">
        <v>27</v>
      </c>
      <c r="B37" s="252" t="s">
        <v>21</v>
      </c>
      <c r="C37" s="20" t="s">
        <v>12</v>
      </c>
      <c r="D37" s="183">
        <f>'Пн День 1 Нед 1'!J37+'Вт День 2 Нед 1'!L37+'Ср День 3 Нед 1'!L37+'Чт День 4 Нед 1'!L37+'Чт День 4 Нед 1'!M37+'Пт День 5 Нед 1'!J37+'Сб День 6 Нед 1'!L37+'Сб День 6 Нед 1'!M37</f>
        <v>0</v>
      </c>
      <c r="E37" s="183">
        <f>'Пн День 1 Нед 1'!O37+'Вт День 2 Нед 1'!T37+'Ср День 3 Нед 1'!R37+'Чт День 4 Нед 1'!T37+'Чт День 4 Нед 1'!U37+'Пт День 5 Нед 1'!O37+'Сб День 6 Нед 1'!U37+'Сб День 6 Нед 1'!V37</f>
        <v>0</v>
      </c>
      <c r="F37" s="183">
        <f>'Сб День 6 Нед 1'!Y37+'Пт День 5 Нед 1'!R37+'Чт День 4 Нед 1'!X37+'Ср День 3 Нед 1'!U37+'Вт День 2 Нед 1'!W37+'Пн День 1 Нед 1'!R37</f>
        <v>0</v>
      </c>
      <c r="G37" s="183">
        <f>'Сб День 6 Нед 1'!AC37+'Пт День 5 Нед 1'!V37+'Чт День 4 Нед 1'!AB37+'Ср День 3 Нед 1'!Y37+'Вт День 2 Нед 1'!AA37+'Пн День 1 Нед 1'!V37</f>
        <v>0</v>
      </c>
      <c r="H37" s="38">
        <f>'Сб День 6 Нед 1'!AG37+'Пт День 5 Нед 1'!Z37+'Чт День 4 Нед 1'!AF37+'Ср День 3 Нед 1'!AC37+'Вт День 2 Нед 1'!AE37+'Пн День 1 Нед 1'!Z37</f>
        <v>0</v>
      </c>
      <c r="I37" s="177">
        <f t="shared" si="0"/>
        <v>0</v>
      </c>
    </row>
    <row r="38" spans="1:9" x14ac:dyDescent="0.25">
      <c r="A38" s="15">
        <v>28</v>
      </c>
      <c r="B38" s="252" t="s">
        <v>22</v>
      </c>
      <c r="C38" s="20" t="s">
        <v>12</v>
      </c>
      <c r="D38" s="183">
        <f>'Пн День 1 Нед 1'!J38+'Вт День 2 Нед 1'!L38+'Ср День 3 Нед 1'!L38+'Чт День 4 Нед 1'!L38+'Чт День 4 Нед 1'!M38+'Пт День 5 Нед 1'!J38+'Сб День 6 Нед 1'!L38+'Сб День 6 Нед 1'!M38</f>
        <v>7.7600000000000002E-2</v>
      </c>
      <c r="E38" s="183">
        <f>'Пн День 1 Нед 1'!O38+'Вт День 2 Нед 1'!T38+'Ср День 3 Нед 1'!R38+'Чт День 4 Нед 1'!T38+'Чт День 4 Нед 1'!U38+'Пт День 5 Нед 1'!O38+'Сб День 6 Нед 1'!U38+'Сб День 6 Нед 1'!V38</f>
        <v>7.7600000000000002E-2</v>
      </c>
      <c r="F38" s="183">
        <f>'Сб День 6 Нед 1'!Y38+'Пт День 5 Нед 1'!R38+'Чт День 4 Нед 1'!X38+'Ср День 3 Нед 1'!U38+'Вт День 2 Нед 1'!W38+'Пн День 1 Нед 1'!R38</f>
        <v>0</v>
      </c>
      <c r="G38" s="183">
        <f>'Сб День 6 Нед 1'!AC38+'Пт День 5 Нед 1'!V38+'Чт День 4 Нед 1'!AB38+'Ср День 3 Нед 1'!Y38+'Вт День 2 Нед 1'!AA38+'Пн День 1 Нед 1'!V38</f>
        <v>0</v>
      </c>
      <c r="H38" s="38">
        <f>'Сб День 6 Нед 1'!AG38+'Пт День 5 Нед 1'!Z38+'Чт День 4 Нед 1'!AF38+'Ср День 3 Нед 1'!AC38+'Вт День 2 Нед 1'!AE38+'Пн День 1 Нед 1'!Z38</f>
        <v>0</v>
      </c>
      <c r="I38" s="177">
        <f t="shared" si="0"/>
        <v>0.1552</v>
      </c>
    </row>
    <row r="39" spans="1:9" ht="15" customHeight="1" x14ac:dyDescent="0.25">
      <c r="A39" s="15">
        <v>29</v>
      </c>
      <c r="B39" s="312" t="s">
        <v>209</v>
      </c>
      <c r="C39" s="20" t="s">
        <v>12</v>
      </c>
      <c r="D39" s="183">
        <f>'Пн День 1 Нед 1'!J39+'Вт День 2 Нед 1'!L39+'Ср День 3 Нед 1'!L39+'Чт День 4 Нед 1'!L39+'Чт День 4 Нед 1'!M39+'Пт День 5 Нед 1'!J39+'Сб День 6 Нед 1'!L39+'Сб День 6 Нед 1'!M39</f>
        <v>5.9060000000000001E-2</v>
      </c>
      <c r="E39" s="183">
        <f>'Пн День 1 Нед 1'!O39+'Вт День 2 Нед 1'!T39+'Ср День 3 Нед 1'!R39+'Чт День 4 Нед 1'!T39+'Чт День 4 Нед 1'!U39+'Пт День 5 Нед 1'!O39+'Сб День 6 Нед 1'!U39+'Сб День 6 Нед 1'!V39</f>
        <v>5.9060000000000001E-2</v>
      </c>
      <c r="F39" s="183">
        <f>'Сб День 6 Нед 1'!Y39+'Пт День 5 Нед 1'!R39+'Чт День 4 Нед 1'!X39+'Ср День 3 Нед 1'!U39+'Вт День 2 Нед 1'!W39+'Пн День 1 Нед 1'!R39</f>
        <v>0</v>
      </c>
      <c r="G39" s="183">
        <f>'Сб День 6 Нед 1'!AC39+'Пт День 5 Нед 1'!V39+'Чт День 4 Нед 1'!AB39+'Ср День 3 Нед 1'!Y39+'Вт День 2 Нед 1'!AA39+'Пн День 1 Нед 1'!V39</f>
        <v>0</v>
      </c>
      <c r="H39" s="38">
        <f>'Сб День 6 Нед 1'!AG39+'Пт День 5 Нед 1'!Z39+'Чт День 4 Нед 1'!AF39+'Ср День 3 Нед 1'!AC39+'Вт День 2 Нед 1'!AE39+'Пн День 1 Нед 1'!Z39</f>
        <v>0</v>
      </c>
      <c r="I39" s="177">
        <f t="shared" si="0"/>
        <v>0.11812</v>
      </c>
    </row>
    <row r="40" spans="1:9" x14ac:dyDescent="0.25">
      <c r="A40" s="6"/>
      <c r="B40" s="283" t="s">
        <v>23</v>
      </c>
      <c r="C40" s="52"/>
      <c r="D40" s="183"/>
      <c r="E40" s="183"/>
      <c r="F40" s="183"/>
      <c r="G40" s="183"/>
      <c r="H40" s="38"/>
      <c r="I40" s="177"/>
    </row>
    <row r="41" spans="1:9" ht="15" customHeight="1" x14ac:dyDescent="0.25">
      <c r="A41" s="15">
        <v>30</v>
      </c>
      <c r="B41" s="251" t="s">
        <v>24</v>
      </c>
      <c r="C41" s="17" t="s">
        <v>12</v>
      </c>
      <c r="D41" s="183">
        <f>'Пн День 1 Нед 1'!J41+'Вт День 2 Нед 1'!L41+'Ср День 3 Нед 1'!L41+'Чт День 4 Нед 1'!L41+'Чт День 4 Нед 1'!M41+'Пт День 5 Нед 1'!J41+'Сб День 6 Нед 1'!L41+'Сб День 6 Нед 1'!M41</f>
        <v>0</v>
      </c>
      <c r="E41" s="183">
        <f>'Пн День 1 Нед 1'!O41+'Вт День 2 Нед 1'!T41+'Ср День 3 Нед 1'!R41+'Чт День 4 Нед 1'!T41+'Чт День 4 Нед 1'!U41+'Пт День 5 Нед 1'!O41+'Сб День 6 Нед 1'!U41+'Сб День 6 Нед 1'!V41</f>
        <v>0</v>
      </c>
      <c r="F41" s="183">
        <f>'Сб День 6 Нед 1'!Y41+'Пт День 5 Нед 1'!R41+'Чт День 4 Нед 1'!X41+'Ср День 3 Нед 1'!U41+'Вт День 2 Нед 1'!W41+'Пн День 1 Нед 1'!R41</f>
        <v>0</v>
      </c>
      <c r="G41" s="183">
        <f>'Сб День 6 Нед 1'!AC41+'Пт День 5 Нед 1'!V41+'Чт День 4 Нед 1'!AB41+'Ср День 3 Нед 1'!Y41+'Вт День 2 Нед 1'!AA41+'Пн День 1 Нед 1'!V41</f>
        <v>0</v>
      </c>
      <c r="H41" s="38">
        <f>'Сб День 6 Нед 1'!AG41+'Пт День 5 Нед 1'!Z41+'Чт День 4 Нед 1'!AF41+'Ср День 3 Нед 1'!AC41+'Вт День 2 Нед 1'!AE41+'Пн День 1 Нед 1'!Z41</f>
        <v>0</v>
      </c>
      <c r="I41" s="177">
        <f t="shared" si="0"/>
        <v>0</v>
      </c>
    </row>
    <row r="42" spans="1:9" x14ac:dyDescent="0.25">
      <c r="A42" s="15">
        <v>31</v>
      </c>
      <c r="B42" s="252" t="s">
        <v>25</v>
      </c>
      <c r="C42" s="20" t="s">
        <v>12</v>
      </c>
      <c r="D42" s="183">
        <f>'Пн День 1 Нед 1'!J42+'Вт День 2 Нед 1'!L42+'Ср День 3 Нед 1'!L42+'Чт День 4 Нед 1'!L42+'Чт День 4 Нед 1'!M42+'Пт День 5 Нед 1'!J42+'Сб День 6 Нед 1'!L42+'Сб День 6 Нед 1'!M42</f>
        <v>0</v>
      </c>
      <c r="E42" s="183">
        <f>'Пн День 1 Нед 1'!O42+'Вт День 2 Нед 1'!T42+'Ср День 3 Нед 1'!R42+'Чт День 4 Нед 1'!T42+'Чт День 4 Нед 1'!U42+'Пт День 5 Нед 1'!O42+'Сб День 6 Нед 1'!U42+'Сб День 6 Нед 1'!V42</f>
        <v>0</v>
      </c>
      <c r="F42" s="183">
        <f>'Сб День 6 Нед 1'!Y42+'Пт День 5 Нед 1'!R42+'Чт День 4 Нед 1'!X42+'Ср День 3 Нед 1'!U42+'Вт День 2 Нед 1'!W42+'Пн День 1 Нед 1'!R42</f>
        <v>0</v>
      </c>
      <c r="G42" s="183">
        <f>'Сб День 6 Нед 1'!AC42+'Пт День 5 Нед 1'!V42+'Чт День 4 Нед 1'!AB42+'Ср День 3 Нед 1'!Y42+'Вт День 2 Нед 1'!AA42+'Пн День 1 Нед 1'!V42</f>
        <v>0</v>
      </c>
      <c r="H42" s="38">
        <f>'Сб День 6 Нед 1'!AG42+'Пт День 5 Нед 1'!Z42+'Чт День 4 Нед 1'!AF42+'Ср День 3 Нед 1'!AC42+'Вт День 2 Нед 1'!AE42+'Пн День 1 Нед 1'!Z42</f>
        <v>0</v>
      </c>
      <c r="I42" s="177">
        <f t="shared" si="0"/>
        <v>0</v>
      </c>
    </row>
    <row r="43" spans="1:9" ht="15" customHeight="1" x14ac:dyDescent="0.25">
      <c r="A43" s="15">
        <v>32</v>
      </c>
      <c r="B43" s="252" t="s">
        <v>26</v>
      </c>
      <c r="C43" s="20" t="s">
        <v>12</v>
      </c>
      <c r="D43" s="183">
        <f>'Пн День 1 Нед 1'!J43+'Вт День 2 Нед 1'!L43+'Ср День 3 Нед 1'!L43+'Чт День 4 Нед 1'!L43+'Чт День 4 Нед 1'!M43+'Пт День 5 Нед 1'!J43+'Сб День 6 Нед 1'!L43+'Сб День 6 Нед 1'!M43</f>
        <v>0</v>
      </c>
      <c r="E43" s="183">
        <f>'Пн День 1 Нед 1'!O43+'Вт День 2 Нед 1'!T43+'Ср День 3 Нед 1'!R43+'Чт День 4 Нед 1'!T43+'Чт День 4 Нед 1'!U43+'Пт День 5 Нед 1'!O43+'Сб День 6 Нед 1'!U43+'Сб День 6 Нед 1'!V43</f>
        <v>0</v>
      </c>
      <c r="F43" s="183">
        <f>'Сб День 6 Нед 1'!Y43+'Пт День 5 Нед 1'!R43+'Чт День 4 Нед 1'!X43+'Ср День 3 Нед 1'!U43+'Вт День 2 Нед 1'!W43+'Пн День 1 Нед 1'!R43</f>
        <v>0</v>
      </c>
      <c r="G43" s="183">
        <f>'Сб День 6 Нед 1'!AC43+'Пт День 5 Нед 1'!V43+'Чт День 4 Нед 1'!AB43+'Ср День 3 Нед 1'!Y43+'Вт День 2 Нед 1'!AA43+'Пн День 1 Нед 1'!V43</f>
        <v>0</v>
      </c>
      <c r="H43" s="38">
        <f>'Сб День 6 Нед 1'!AG43+'Пт День 5 Нед 1'!Z43+'Чт День 4 Нед 1'!AF43+'Ср День 3 Нед 1'!AC43+'Вт День 2 Нед 1'!AE43+'Пн День 1 Нед 1'!Z43</f>
        <v>0</v>
      </c>
      <c r="I43" s="177">
        <f t="shared" si="0"/>
        <v>0</v>
      </c>
    </row>
    <row r="44" spans="1:9" x14ac:dyDescent="0.25">
      <c r="A44" s="15">
        <v>33</v>
      </c>
      <c r="B44" s="252" t="s">
        <v>27</v>
      </c>
      <c r="C44" s="20" t="s">
        <v>12</v>
      </c>
      <c r="D44" s="183">
        <f>'Пн День 1 Нед 1'!J44+'Вт День 2 Нед 1'!L44+'Ср День 3 Нед 1'!L44+'Чт День 4 Нед 1'!L44+'Чт День 4 Нед 1'!M44+'Пт День 5 Нед 1'!J44+'Сб День 6 Нед 1'!L44+'Сб День 6 Нед 1'!M44</f>
        <v>0.14399999999999999</v>
      </c>
      <c r="E44" s="183">
        <f>'Пн День 1 Нед 1'!O44+'Вт День 2 Нед 1'!T44+'Ср День 3 Нед 1'!R44+'Чт День 4 Нед 1'!T44+'Чт День 4 Нед 1'!U44+'Пт День 5 Нед 1'!O44+'Сб День 6 Нед 1'!U44+'Сб День 6 Нед 1'!V44</f>
        <v>0.14399999999999999</v>
      </c>
      <c r="F44" s="183">
        <f>'Сб День 6 Нед 1'!Y44+'Пт День 5 Нед 1'!R44+'Чт День 4 Нед 1'!X44+'Ср День 3 Нед 1'!U44+'Вт День 2 Нед 1'!W44+'Пн День 1 Нед 1'!R44</f>
        <v>0</v>
      </c>
      <c r="G44" s="183">
        <f>'Сб День 6 Нед 1'!AC44+'Пт День 5 Нед 1'!V44+'Чт День 4 Нед 1'!AB44+'Ср День 3 Нед 1'!Y44+'Вт День 2 Нед 1'!AA44+'Пн День 1 Нед 1'!V44</f>
        <v>0</v>
      </c>
      <c r="H44" s="38">
        <f>'Сб День 6 Нед 1'!AG44+'Пт День 5 Нед 1'!Z44+'Чт День 4 Нед 1'!AF44+'Ср День 3 Нед 1'!AC44+'Вт День 2 Нед 1'!AE44+'Пн День 1 Нед 1'!Z44</f>
        <v>0</v>
      </c>
      <c r="I44" s="177">
        <f t="shared" si="0"/>
        <v>0.28799999999999998</v>
      </c>
    </row>
    <row r="45" spans="1:9" x14ac:dyDescent="0.25">
      <c r="A45" s="15">
        <v>34</v>
      </c>
      <c r="B45" s="251" t="s">
        <v>28</v>
      </c>
      <c r="C45" s="17" t="s">
        <v>12</v>
      </c>
      <c r="D45" s="183">
        <f>'Пн День 1 Нед 1'!J45+'Вт День 2 Нед 1'!L45+'Ср День 3 Нед 1'!L45+'Чт День 4 Нед 1'!L45+'Чт День 4 Нед 1'!M45+'Пт День 5 Нед 1'!J45+'Сб День 6 Нед 1'!L45+'Сб День 6 Нед 1'!M45</f>
        <v>0</v>
      </c>
      <c r="E45" s="183">
        <f>'Пн День 1 Нед 1'!O45+'Вт День 2 Нед 1'!T45+'Ср День 3 Нед 1'!R45+'Чт День 4 Нед 1'!T45+'Чт День 4 Нед 1'!U45+'Пт День 5 Нед 1'!O45+'Сб День 6 Нед 1'!U45+'Сб День 6 Нед 1'!V45</f>
        <v>0</v>
      </c>
      <c r="F45" s="183">
        <f>'Сб День 6 Нед 1'!Y45+'Пт День 5 Нед 1'!R45+'Чт День 4 Нед 1'!X45+'Ср День 3 Нед 1'!U45+'Вт День 2 Нед 1'!W45+'Пн День 1 Нед 1'!R45</f>
        <v>0</v>
      </c>
      <c r="G45" s="183">
        <f>'Сб День 6 Нед 1'!AC45+'Пт День 5 Нед 1'!V45+'Чт День 4 Нед 1'!AB45+'Ср День 3 Нед 1'!Y45+'Вт День 2 Нед 1'!AA45+'Пн День 1 Нед 1'!V45</f>
        <v>0</v>
      </c>
      <c r="H45" s="38">
        <f>'Сб День 6 Нед 1'!AG45+'Пт День 5 Нед 1'!Z45+'Чт День 4 Нед 1'!AF45+'Ср День 3 Нед 1'!AC45+'Вт День 2 Нед 1'!AE45+'Пн День 1 Нед 1'!Z45</f>
        <v>0</v>
      </c>
      <c r="I45" s="177">
        <f t="shared" si="0"/>
        <v>0</v>
      </c>
    </row>
    <row r="46" spans="1:9" x14ac:dyDescent="0.25">
      <c r="A46" s="15">
        <v>35</v>
      </c>
      <c r="B46" s="251" t="s">
        <v>29</v>
      </c>
      <c r="C46" s="17" t="s">
        <v>12</v>
      </c>
      <c r="D46" s="183">
        <f>'Пн День 1 Нед 1'!J46+'Вт День 2 Нед 1'!L46+'Ср День 3 Нед 1'!L46+'Чт День 4 Нед 1'!L46+'Чт День 4 Нед 1'!M46+'Пт День 5 Нед 1'!J46+'Сб День 6 Нед 1'!L46+'Сб День 6 Нед 1'!M46</f>
        <v>0</v>
      </c>
      <c r="E46" s="183">
        <f>'Пн День 1 Нед 1'!O46+'Вт День 2 Нед 1'!T46+'Ср День 3 Нед 1'!R46+'Чт День 4 Нед 1'!T46+'Чт День 4 Нед 1'!U46+'Пт День 5 Нед 1'!O46+'Сб День 6 Нед 1'!U46+'Сб День 6 Нед 1'!V46</f>
        <v>0.14199999999999999</v>
      </c>
      <c r="F46" s="183">
        <f>'Сб День 6 Нед 1'!Y46+'Пт День 5 Нед 1'!R46+'Чт День 4 Нед 1'!X46+'Ср День 3 Нед 1'!U46+'Вт День 2 Нед 1'!W46+'Пн День 1 Нед 1'!R46</f>
        <v>0</v>
      </c>
      <c r="G46" s="183">
        <f>'Сб День 6 Нед 1'!AC46+'Пт День 5 Нед 1'!V46+'Чт День 4 Нед 1'!AB46+'Ср День 3 Нед 1'!Y46+'Вт День 2 Нед 1'!AA46+'Пн День 1 Нед 1'!V46</f>
        <v>0</v>
      </c>
      <c r="H46" s="38">
        <f>'Сб День 6 Нед 1'!AG46+'Пт День 5 Нед 1'!Z46+'Чт День 4 Нед 1'!AF46+'Ср День 3 Нед 1'!AC46+'Вт День 2 Нед 1'!AE46+'Пн День 1 Нед 1'!Z46</f>
        <v>0</v>
      </c>
      <c r="I46" s="177">
        <f t="shared" si="0"/>
        <v>0.14199999999999999</v>
      </c>
    </row>
    <row r="47" spans="1:9" x14ac:dyDescent="0.25">
      <c r="A47" s="15">
        <v>36</v>
      </c>
      <c r="B47" s="251" t="s">
        <v>30</v>
      </c>
      <c r="C47" s="17" t="s">
        <v>12</v>
      </c>
      <c r="D47" s="183">
        <f>'Пн День 1 Нед 1'!J47+'Вт День 2 Нед 1'!L47+'Ср День 3 Нед 1'!L47+'Чт День 4 Нед 1'!L47+'Чт День 4 Нед 1'!M47+'Пт День 5 Нед 1'!J47+'Сб День 6 Нед 1'!L47+'Сб День 6 Нед 1'!M47</f>
        <v>0</v>
      </c>
      <c r="E47" s="183">
        <f>'Пн День 1 Нед 1'!O47+'Вт День 2 Нед 1'!T47+'Ср День 3 Нед 1'!R47+'Чт День 4 Нед 1'!T47+'Чт День 4 Нед 1'!U47+'Пт День 5 Нед 1'!O47+'Сб День 6 Нед 1'!U47+'Сб День 6 Нед 1'!V47</f>
        <v>0</v>
      </c>
      <c r="F47" s="183">
        <f>'Сб День 6 Нед 1'!Y47+'Пт День 5 Нед 1'!R47+'Чт День 4 Нед 1'!X47+'Ср День 3 Нед 1'!U47+'Вт День 2 Нед 1'!W47+'Пн День 1 Нед 1'!R47</f>
        <v>0</v>
      </c>
      <c r="G47" s="183">
        <f>'Сб День 6 Нед 1'!AC47+'Пт День 5 Нед 1'!V47+'Чт День 4 Нед 1'!AB47+'Ср День 3 Нед 1'!Y47+'Вт День 2 Нед 1'!AA47+'Пн День 1 Нед 1'!V47</f>
        <v>0</v>
      </c>
      <c r="H47" s="38">
        <f>'Сб День 6 Нед 1'!AG47+'Пт День 5 Нед 1'!Z47+'Чт День 4 Нед 1'!AF47+'Ср День 3 Нед 1'!AC47+'Вт День 2 Нед 1'!AE47+'Пн День 1 Нед 1'!Z47</f>
        <v>0</v>
      </c>
      <c r="I47" s="177">
        <f t="shared" si="0"/>
        <v>0</v>
      </c>
    </row>
    <row r="48" spans="1:9" ht="15" customHeight="1" x14ac:dyDescent="0.25">
      <c r="A48" s="15">
        <v>37</v>
      </c>
      <c r="B48" s="251" t="s">
        <v>31</v>
      </c>
      <c r="C48" s="17" t="s">
        <v>12</v>
      </c>
      <c r="D48" s="183">
        <f>'Пн День 1 Нед 1'!J48+'Вт День 2 Нед 1'!L48+'Ср День 3 Нед 1'!L48+'Чт День 4 Нед 1'!L48+'Чт День 4 Нед 1'!M48+'Пт День 5 Нед 1'!J48+'Сб День 6 Нед 1'!L48+'Сб День 6 Нед 1'!M48</f>
        <v>0</v>
      </c>
      <c r="E48" s="183">
        <f>'Пн День 1 Нед 1'!O48+'Вт День 2 Нед 1'!T48+'Ср День 3 Нед 1'!R48+'Чт День 4 Нед 1'!T48+'Чт День 4 Нед 1'!U48+'Пт День 5 Нед 1'!O48+'Сб День 6 Нед 1'!U48+'Сб День 6 Нед 1'!V48</f>
        <v>0</v>
      </c>
      <c r="F48" s="183">
        <f>'Сб День 6 Нед 1'!Y48+'Пт День 5 Нед 1'!R48+'Чт День 4 Нед 1'!X48+'Ср День 3 Нед 1'!U48+'Вт День 2 Нед 1'!W48+'Пн День 1 Нед 1'!R48</f>
        <v>0</v>
      </c>
      <c r="G48" s="183">
        <f>'Сб День 6 Нед 1'!AC48+'Пт День 5 Нед 1'!V48+'Чт День 4 Нед 1'!AB48+'Ср День 3 Нед 1'!Y48+'Вт День 2 Нед 1'!AA48+'Пн День 1 Нед 1'!V48</f>
        <v>0</v>
      </c>
      <c r="H48" s="38">
        <f>'Сб День 6 Нед 1'!AG48+'Пт День 5 Нед 1'!Z48+'Чт День 4 Нед 1'!AF48+'Ср День 3 Нед 1'!AC48+'Вт День 2 Нед 1'!AE48+'Пн День 1 Нед 1'!Z48</f>
        <v>5.0000000000000001E-3</v>
      </c>
      <c r="I48" s="177">
        <f t="shared" si="0"/>
        <v>5.0000000000000001E-3</v>
      </c>
    </row>
    <row r="49" spans="1:9" ht="15" customHeight="1" x14ac:dyDescent="0.25">
      <c r="A49" s="15">
        <v>38</v>
      </c>
      <c r="B49" s="251" t="s">
        <v>32</v>
      </c>
      <c r="C49" s="17" t="s">
        <v>12</v>
      </c>
      <c r="D49" s="183">
        <f>'Пн День 1 Нед 1'!J49+'Вт День 2 Нед 1'!L49+'Ср День 3 Нед 1'!L49+'Чт День 4 Нед 1'!L49+'Чт День 4 Нед 1'!M49+'Пт День 5 Нед 1'!J49+'Сб День 6 Нед 1'!L49+'Сб День 6 Нед 1'!M49</f>
        <v>0</v>
      </c>
      <c r="E49" s="183">
        <f>'Пн День 1 Нед 1'!O49+'Вт День 2 Нед 1'!T49+'Ср День 3 Нед 1'!R49+'Чт День 4 Нед 1'!T49+'Чт День 4 Нед 1'!U49+'Пт День 5 Нед 1'!O49+'Сб День 6 Нед 1'!U49+'Сб День 6 Нед 1'!V49</f>
        <v>0</v>
      </c>
      <c r="F49" s="183">
        <f>'Сб День 6 Нед 1'!Y49+'Пт День 5 Нед 1'!R49+'Чт День 4 Нед 1'!X49+'Ср День 3 Нед 1'!U49+'Вт День 2 Нед 1'!W49+'Пн День 1 Нед 1'!R49</f>
        <v>0</v>
      </c>
      <c r="G49" s="183">
        <f>'Сб День 6 Нед 1'!AC49+'Пт День 5 Нед 1'!V49+'Чт День 4 Нед 1'!AB49+'Ср День 3 Нед 1'!Y49+'Вт День 2 Нед 1'!AA49+'Пн День 1 Нед 1'!V49</f>
        <v>0</v>
      </c>
      <c r="H49" s="38">
        <f>'Сб День 6 Нед 1'!AG49+'Пт День 5 Нед 1'!Z49+'Чт День 4 Нед 1'!AF49+'Ср День 3 Нед 1'!AC49+'Вт День 2 Нед 1'!AE49+'Пн День 1 Нед 1'!Z49</f>
        <v>0</v>
      </c>
      <c r="I49" s="177">
        <f t="shared" si="0"/>
        <v>0</v>
      </c>
    </row>
    <row r="50" spans="1:9" x14ac:dyDescent="0.25">
      <c r="A50" s="15">
        <v>39</v>
      </c>
      <c r="B50" s="251" t="s">
        <v>33</v>
      </c>
      <c r="C50" s="17" t="s">
        <v>12</v>
      </c>
      <c r="D50" s="183">
        <f>'Пн День 1 Нед 1'!J50+'Вт День 2 Нед 1'!L50+'Ср День 3 Нед 1'!L50+'Чт День 4 Нед 1'!L50+'Чт День 4 Нед 1'!M50+'Пт День 5 Нед 1'!J50+'Сб День 6 Нед 1'!L50+'Сб День 6 Нед 1'!M50</f>
        <v>0</v>
      </c>
      <c r="E50" s="183">
        <f>'Пн День 1 Нед 1'!O50+'Вт День 2 Нед 1'!T50+'Ср День 3 Нед 1'!R50+'Чт День 4 Нед 1'!T50+'Чт День 4 Нед 1'!U50+'Пт День 5 Нед 1'!O50+'Сб День 6 Нед 1'!U50+'Сб День 6 Нед 1'!V50</f>
        <v>0</v>
      </c>
      <c r="F50" s="183">
        <f>'Сб День 6 Нед 1'!Y50+'Пт День 5 Нед 1'!R50+'Чт День 4 Нед 1'!X50+'Ср День 3 Нед 1'!U50+'Вт День 2 Нед 1'!W50+'Пн День 1 Нед 1'!R50</f>
        <v>0</v>
      </c>
      <c r="G50" s="183">
        <f>'Сб День 6 Нед 1'!AC50+'Пт День 5 Нед 1'!V50+'Чт День 4 Нед 1'!AB50+'Ср День 3 Нед 1'!Y50+'Вт День 2 Нед 1'!AA50+'Пн День 1 Нед 1'!V50</f>
        <v>0</v>
      </c>
      <c r="H50" s="38">
        <f>'Сб День 6 Нед 1'!AG50+'Пт День 5 Нед 1'!Z50+'Чт День 4 Нед 1'!AF50+'Ср День 3 Нед 1'!AC50+'Вт День 2 Нед 1'!AE50+'Пн День 1 Нед 1'!Z50</f>
        <v>0</v>
      </c>
      <c r="I50" s="177">
        <f t="shared" si="0"/>
        <v>0</v>
      </c>
    </row>
    <row r="51" spans="1:9" x14ac:dyDescent="0.25">
      <c r="A51" s="15">
        <v>40</v>
      </c>
      <c r="B51" s="251" t="s">
        <v>34</v>
      </c>
      <c r="C51" s="17" t="s">
        <v>12</v>
      </c>
      <c r="D51" s="183">
        <f>'Пн День 1 Нед 1'!J51+'Вт День 2 Нед 1'!L51+'Ср День 3 Нед 1'!L51+'Чт День 4 Нед 1'!L51+'Чт День 4 Нед 1'!M51+'Пт День 5 Нед 1'!J51+'Сб День 6 Нед 1'!L51+'Сб День 6 Нед 1'!M51</f>
        <v>1.4500000000000001E-2</v>
      </c>
      <c r="E51" s="183">
        <f>'Пн День 1 Нед 1'!O51+'Вт День 2 Нед 1'!T51+'Ср День 3 Нед 1'!R51+'Чт День 4 Нед 1'!T51+'Чт День 4 Нед 1'!U51+'Пт День 5 Нед 1'!O51+'Сб День 6 Нед 1'!U51+'Сб День 6 Нед 1'!V51</f>
        <v>0.01</v>
      </c>
      <c r="F51" s="183">
        <f>'Сб День 6 Нед 1'!Y51+'Пт День 5 Нед 1'!R51+'Чт День 4 Нед 1'!X51+'Ср День 3 Нед 1'!U51+'Вт День 2 Нед 1'!W51+'Пн День 1 Нед 1'!R51</f>
        <v>0</v>
      </c>
      <c r="G51" s="183">
        <f>'Сб День 6 Нед 1'!AC51+'Пт День 5 Нед 1'!V51+'Чт День 4 Нед 1'!AB51+'Ср День 3 Нед 1'!Y51+'Вт День 2 Нед 1'!AA51+'Пн День 1 Нед 1'!V51</f>
        <v>0</v>
      </c>
      <c r="H51" s="38">
        <f>'Сб День 6 Нед 1'!AG51+'Пт День 5 Нед 1'!Z51+'Чт День 4 Нед 1'!AF51+'Ср День 3 Нед 1'!AC51+'Вт День 2 Нед 1'!AE51+'Пн День 1 Нед 1'!Z51</f>
        <v>5.0000000000000001E-3</v>
      </c>
      <c r="I51" s="177">
        <f t="shared" si="0"/>
        <v>2.9500000000000002E-2</v>
      </c>
    </row>
    <row r="52" spans="1:9" x14ac:dyDescent="0.25">
      <c r="A52" s="15">
        <v>41</v>
      </c>
      <c r="B52" s="252" t="s">
        <v>35</v>
      </c>
      <c r="C52" s="20" t="s">
        <v>12</v>
      </c>
      <c r="D52" s="183">
        <f>'Пн День 1 Нед 1'!J52+'Вт День 2 Нед 1'!L52+'Ср День 3 Нед 1'!L52+'Чт День 4 Нед 1'!L52+'Чт День 4 Нед 1'!M52+'Пт День 5 Нед 1'!J52+'Сб День 6 Нед 1'!L52+'Сб День 6 Нед 1'!M52</f>
        <v>0.14460000000000001</v>
      </c>
      <c r="E52" s="183">
        <f>'Пн День 1 Нед 1'!O52+'Вт День 2 Нед 1'!T52+'Ср День 3 Нед 1'!R52+'Чт День 4 Нед 1'!T52+'Чт День 4 Нед 1'!U52+'Пт День 5 Нед 1'!O52+'Сб День 6 Нед 1'!U52+'Сб День 6 Нед 1'!V52</f>
        <v>0.26960000000000001</v>
      </c>
      <c r="F52" s="183">
        <f>'Сб День 6 Нед 1'!Y52+'Пт День 5 Нед 1'!R52+'Чт День 4 Нед 1'!X52+'Ср День 3 Нед 1'!U52+'Вт День 2 Нед 1'!W52+'Пн День 1 Нед 1'!R52</f>
        <v>0</v>
      </c>
      <c r="G52" s="183">
        <f>'Сб День 6 Нед 1'!AC52+'Пт День 5 Нед 1'!V52+'Чт День 4 Нед 1'!AB52+'Ср День 3 Нед 1'!Y52+'Вт День 2 Нед 1'!AA52+'Пн День 1 Нед 1'!V52</f>
        <v>0</v>
      </c>
      <c r="H52" s="38">
        <f>'Сб День 6 Нед 1'!AG52+'Пт День 5 Нед 1'!Z52+'Чт День 4 Нед 1'!AF52+'Ср День 3 Нед 1'!AC52+'Вт День 2 Нед 1'!AE52+'Пн День 1 Нед 1'!Z52</f>
        <v>0.02</v>
      </c>
      <c r="I52" s="177">
        <f t="shared" si="0"/>
        <v>0.43420000000000003</v>
      </c>
    </row>
    <row r="53" spans="1:9" ht="15" customHeight="1" x14ac:dyDescent="0.25">
      <c r="A53" s="15">
        <v>42</v>
      </c>
      <c r="B53" s="256" t="s">
        <v>39</v>
      </c>
      <c r="C53" s="23" t="s">
        <v>12</v>
      </c>
      <c r="D53" s="183">
        <f>'Пн День 1 Нед 1'!J53+'Вт День 2 Нед 1'!L53+'Ср День 3 Нед 1'!L53+'Чт День 4 Нед 1'!L53+'Чт День 4 Нед 1'!M53+'Пт День 5 Нед 1'!J53+'Сб День 6 Нед 1'!L53+'Сб День 6 Нед 1'!M53</f>
        <v>0</v>
      </c>
      <c r="E53" s="183">
        <f>'Пн День 1 Нед 1'!O53+'Вт День 2 Нед 1'!T53+'Ср День 3 Нед 1'!R53+'Чт День 4 Нед 1'!T53+'Чт День 4 Нед 1'!U53+'Пт День 5 Нед 1'!O53+'Сб День 6 Нед 1'!U53+'Сб День 6 Нед 1'!V53</f>
        <v>0</v>
      </c>
      <c r="F53" s="183">
        <f>'Сб День 6 Нед 1'!Y53+'Пт День 5 Нед 1'!R53+'Чт День 4 Нед 1'!X53+'Ср День 3 Нед 1'!U53+'Вт День 2 Нед 1'!W53+'Пн День 1 Нед 1'!R53</f>
        <v>0</v>
      </c>
      <c r="G53" s="183">
        <f>'Сб День 6 Нед 1'!AC53+'Пт День 5 Нед 1'!V53+'Чт День 4 Нед 1'!AB53+'Ср День 3 Нед 1'!Y53+'Вт День 2 Нед 1'!AA53+'Пн День 1 Нед 1'!V53</f>
        <v>0</v>
      </c>
      <c r="H53" s="38">
        <f>'Сб День 6 Нед 1'!AG53+'Пт День 5 Нед 1'!Z53+'Чт День 4 Нед 1'!AF53+'Ср День 3 Нед 1'!AC53+'Вт День 2 Нед 1'!AE53+'Пн День 1 Нед 1'!Z53</f>
        <v>0</v>
      </c>
      <c r="I53" s="177">
        <f t="shared" si="0"/>
        <v>0</v>
      </c>
    </row>
    <row r="54" spans="1:9" ht="15" customHeight="1" x14ac:dyDescent="0.25">
      <c r="A54" s="15">
        <v>43</v>
      </c>
      <c r="B54" s="252" t="s">
        <v>171</v>
      </c>
      <c r="C54" s="20" t="s">
        <v>12</v>
      </c>
      <c r="D54" s="183">
        <f>'Пн День 1 Нед 1'!J54+'Вт День 2 Нед 1'!L54+'Ср День 3 Нед 1'!L54+'Чт День 4 Нед 1'!L54+'Чт День 4 Нед 1'!M54+'Пт День 5 Нед 1'!J54+'Сб День 6 Нед 1'!L54+'Сб День 6 Нед 1'!M54</f>
        <v>0</v>
      </c>
      <c r="E54" s="183">
        <f>'Пн День 1 Нед 1'!O54+'Вт День 2 Нед 1'!T54+'Ср День 3 Нед 1'!R54+'Чт День 4 Нед 1'!T54+'Чт День 4 Нед 1'!U54+'Пт День 5 Нед 1'!O54+'Сб День 6 Нед 1'!U54+'Сб День 6 Нед 1'!V54</f>
        <v>0</v>
      </c>
      <c r="F54" s="183">
        <f>'Сб День 6 Нед 1'!Y54+'Пт День 5 Нед 1'!R54+'Чт День 4 Нед 1'!X54+'Ср День 3 Нед 1'!U54+'Вт День 2 Нед 1'!W54+'Пн День 1 Нед 1'!R54</f>
        <v>0</v>
      </c>
      <c r="G54" s="183">
        <f>'Сб День 6 Нед 1'!AC54+'Пт День 5 Нед 1'!V54+'Чт День 4 Нед 1'!AB54+'Ср День 3 Нед 1'!Y54+'Вт День 2 Нед 1'!AA54+'Пн День 1 Нед 1'!V54</f>
        <v>0</v>
      </c>
      <c r="H54" s="38">
        <f>'Сб День 6 Нед 1'!AG54+'Пт День 5 Нед 1'!Z54+'Чт День 4 Нед 1'!AF54+'Ср День 3 Нед 1'!AC54+'Вт День 2 Нед 1'!AE54+'Пн День 1 Нед 1'!Z54</f>
        <v>0.02</v>
      </c>
      <c r="I54" s="177">
        <f t="shared" si="0"/>
        <v>0.02</v>
      </c>
    </row>
    <row r="55" spans="1:9" x14ac:dyDescent="0.25">
      <c r="A55" s="15">
        <v>44</v>
      </c>
      <c r="B55" s="251" t="s">
        <v>36</v>
      </c>
      <c r="C55" s="17" t="s">
        <v>12</v>
      </c>
      <c r="D55" s="183">
        <f>'Пн День 1 Нед 1'!J55+'Вт День 2 Нед 1'!L55+'Ср День 3 Нед 1'!L55+'Чт День 4 Нед 1'!L55+'Чт День 4 Нед 1'!M55+'Пт День 5 Нед 1'!J55+'Сб День 6 Нед 1'!L55+'Сб День 6 Нед 1'!M55</f>
        <v>1.43E-2</v>
      </c>
      <c r="E55" s="183">
        <f>'Пн День 1 Нед 1'!O55+'Вт День 2 Нед 1'!T55+'Ср День 3 Нед 1'!R55+'Чт День 4 Нед 1'!T55+'Чт День 4 Нед 1'!U55+'Пт День 5 Нед 1'!O55+'Сб День 6 Нед 1'!U55+'Сб День 6 Нед 1'!V55</f>
        <v>1.43E-2</v>
      </c>
      <c r="F55" s="183">
        <f>'Сб День 6 Нед 1'!Y55+'Пт День 5 Нед 1'!R55+'Чт День 4 Нед 1'!X55+'Ср День 3 Нед 1'!U55+'Вт День 2 Нед 1'!W55+'Пн День 1 Нед 1'!R55</f>
        <v>0</v>
      </c>
      <c r="G55" s="183">
        <f>'Сб День 6 Нед 1'!AC55+'Пт День 5 Нед 1'!V55+'Чт День 4 Нед 1'!AB55+'Ср День 3 Нед 1'!Y55+'Вт День 2 Нед 1'!AA55+'Пн День 1 Нед 1'!V55</f>
        <v>0</v>
      </c>
      <c r="H55" s="38">
        <f>'Сб День 6 Нед 1'!AG55+'Пт День 5 Нед 1'!Z55+'Чт День 4 Нед 1'!AF55+'Ср День 3 Нед 1'!AC55+'Вт День 2 Нед 1'!AE55+'Пн День 1 Нед 1'!Z55</f>
        <v>0</v>
      </c>
      <c r="I55" s="177">
        <f t="shared" si="0"/>
        <v>2.86E-2</v>
      </c>
    </row>
    <row r="56" spans="1:9" x14ac:dyDescent="0.25">
      <c r="A56" s="15">
        <v>45</v>
      </c>
      <c r="B56" s="251" t="s">
        <v>37</v>
      </c>
      <c r="C56" s="17" t="s">
        <v>12</v>
      </c>
      <c r="D56" s="183">
        <f>'Пн День 1 Нед 1'!J56+'Вт День 2 Нед 1'!L56+'Ср День 3 Нед 1'!L56+'Чт День 4 Нед 1'!L56+'Чт День 4 Нед 1'!M56+'Пт День 5 Нед 1'!J56+'Сб День 6 Нед 1'!L56+'Сб День 6 Нед 1'!M56</f>
        <v>8.2299999999999998E-2</v>
      </c>
      <c r="E56" s="183">
        <f>'Пн День 1 Нед 1'!O56+'Вт День 2 Нед 1'!T56+'Ср День 3 Нед 1'!R56+'Чт День 4 Нед 1'!T56+'Чт День 4 Нед 1'!U56+'Пт День 5 Нед 1'!O56+'Сб День 6 Нед 1'!U56+'Сб День 6 Нед 1'!V56</f>
        <v>8.2000000000000003E-2</v>
      </c>
      <c r="F56" s="183">
        <f>'Сб День 6 Нед 1'!Y56+'Пт День 5 Нед 1'!R56+'Чт День 4 Нед 1'!X56+'Ср День 3 Нед 1'!U56+'Вт День 2 Нед 1'!W56+'Пн День 1 Нед 1'!R56</f>
        <v>6.0000000000000005E-2</v>
      </c>
      <c r="G56" s="183">
        <f>'Сб День 6 Нед 1'!AC56+'Пт День 5 Нед 1'!V56+'Чт День 4 Нед 1'!AB56+'Ср День 3 Нед 1'!Y56+'Вт День 2 Нед 1'!AA56+'Пн День 1 Нед 1'!V56</f>
        <v>0</v>
      </c>
      <c r="H56" s="38">
        <f>'Сб День 6 Нед 1'!AG56+'Пт День 5 Нед 1'!Z56+'Чт День 4 Нед 1'!AF56+'Ср День 3 Нед 1'!AC56+'Вт День 2 Нед 1'!AE56+'Пн День 1 Нед 1'!Z56</f>
        <v>6.0999999999999999E-2</v>
      </c>
      <c r="I56" s="177">
        <f t="shared" si="0"/>
        <v>0.2853</v>
      </c>
    </row>
    <row r="57" spans="1:9" x14ac:dyDescent="0.25">
      <c r="A57" s="15">
        <v>46</v>
      </c>
      <c r="B57" s="251" t="s">
        <v>38</v>
      </c>
      <c r="C57" s="17" t="s">
        <v>12</v>
      </c>
      <c r="D57" s="183">
        <f>'Пн День 1 Нед 1'!J57+'Вт День 2 Нед 1'!L57+'Ср День 3 Нед 1'!L57+'Чт День 4 Нед 1'!L57+'Чт День 4 Нед 1'!M57+'Пт День 5 Нед 1'!J57+'Сб День 6 Нед 1'!L57+'Сб День 6 Нед 1'!M57</f>
        <v>6.7999999999999996E-3</v>
      </c>
      <c r="E57" s="183">
        <f>'Пн День 1 Нед 1'!O57+'Вт День 2 Нед 1'!T57+'Ср День 3 Нед 1'!R57+'Чт День 4 Нед 1'!T57+'Чт День 4 Нед 1'!U57+'Пт День 5 Нед 1'!O57+'Сб День 6 Нед 1'!U57+'Сб День 6 Нед 1'!V57</f>
        <v>1.09E-2</v>
      </c>
      <c r="F57" s="183">
        <f>'Сб День 6 Нед 1'!Y57+'Пт День 5 Нед 1'!R57+'Чт День 4 Нед 1'!X57+'Ср День 3 Нед 1'!U57+'Вт День 2 Нед 1'!W57+'Пн День 1 Нед 1'!R57</f>
        <v>0</v>
      </c>
      <c r="G57" s="183">
        <f>'Сб День 6 Нед 1'!AC57+'Пт День 5 Нед 1'!V57+'Чт День 4 Нед 1'!AB57+'Ср День 3 Нед 1'!Y57+'Вт День 2 Нед 1'!AA57+'Пн День 1 Нед 1'!V57</f>
        <v>0</v>
      </c>
      <c r="H57" s="38">
        <f>'Сб День 6 Нед 1'!AG57+'Пт День 5 Нед 1'!Z57+'Чт День 4 Нед 1'!AF57+'Ср День 3 Нед 1'!AC57+'Вт День 2 Нед 1'!AE57+'Пн День 1 Нед 1'!Z57</f>
        <v>5.7999999999999996E-3</v>
      </c>
      <c r="I57" s="177">
        <f t="shared" si="0"/>
        <v>2.35E-2</v>
      </c>
    </row>
    <row r="58" spans="1:9" x14ac:dyDescent="0.25">
      <c r="A58" s="15">
        <v>47</v>
      </c>
      <c r="B58" s="251" t="s">
        <v>14</v>
      </c>
      <c r="C58" s="17" t="s">
        <v>12</v>
      </c>
      <c r="D58" s="183">
        <f>'Пн День 1 Нед 1'!J58+'Вт День 2 Нед 1'!L58+'Ср День 3 Нед 1'!L58+'Чт День 4 Нед 1'!L58+'Чт День 4 Нед 1'!M58+'Пт День 5 Нед 1'!J58+'Сб День 6 Нед 1'!L58+'Сб День 6 Нед 1'!M58</f>
        <v>7.4999999999999997E-3</v>
      </c>
      <c r="E58" s="183">
        <f>'Пн День 1 Нед 1'!O58+'Вт День 2 Нед 1'!T58+'Ср День 3 Нед 1'!R58+'Чт День 4 Нед 1'!T58+'Чт День 4 Нед 1'!U58+'Пт День 5 Нед 1'!O58+'Сб День 6 Нед 1'!U58+'Сб День 6 Нед 1'!V58</f>
        <v>7.4999999999999997E-3</v>
      </c>
      <c r="F58" s="183">
        <f>'Сб День 6 Нед 1'!Y58+'Пт День 5 Нед 1'!R58+'Чт День 4 Нед 1'!X58+'Ср День 3 Нед 1'!U58+'Вт День 2 Нед 1'!W58+'Пн День 1 Нед 1'!R58</f>
        <v>0</v>
      </c>
      <c r="G58" s="183">
        <f>'Сб День 6 Нед 1'!AC58+'Пт День 5 Нед 1'!V58+'Чт День 4 Нед 1'!AB58+'Ср День 3 Нед 1'!Y58+'Вт День 2 Нед 1'!AA58+'Пн День 1 Нед 1'!V58</f>
        <v>0</v>
      </c>
      <c r="H58" s="38">
        <f>'Сб День 6 Нед 1'!AG58+'Пт День 5 Нед 1'!Z58+'Чт День 4 Нед 1'!AF58+'Ср День 3 Нед 1'!AC58+'Вт День 2 Нед 1'!AE58+'Пн День 1 Нед 1'!Z58</f>
        <v>0</v>
      </c>
      <c r="I58" s="177">
        <f t="shared" si="0"/>
        <v>1.4999999999999999E-2</v>
      </c>
    </row>
    <row r="59" spans="1:9" ht="15" customHeight="1" x14ac:dyDescent="0.25">
      <c r="A59" s="15">
        <v>48</v>
      </c>
      <c r="B59" s="256" t="s">
        <v>172</v>
      </c>
      <c r="C59" s="17" t="s">
        <v>12</v>
      </c>
      <c r="D59" s="183">
        <f>'Пн День 1 Нед 1'!J59+'Вт День 2 Нед 1'!L59+'Ср День 3 Нед 1'!L59+'Чт День 4 Нед 1'!L59+'Чт День 4 Нед 1'!M59+'Пт День 5 Нед 1'!J59+'Сб День 6 Нед 1'!L59+'Сб День 6 Нед 1'!M59</f>
        <v>0</v>
      </c>
      <c r="E59" s="183">
        <f>'Пн День 1 Нед 1'!O59+'Вт День 2 Нед 1'!T59+'Ср День 3 Нед 1'!R59+'Чт День 4 Нед 1'!T59+'Чт День 4 Нед 1'!U59+'Пт День 5 Нед 1'!O59+'Сб День 6 Нед 1'!U59+'Сб День 6 Нед 1'!V59</f>
        <v>0</v>
      </c>
      <c r="F59" s="183">
        <f>'Сб День 6 Нед 1'!Y59+'Пт День 5 Нед 1'!R59+'Чт День 4 Нед 1'!X59+'Ср День 3 Нед 1'!U59+'Вт День 2 Нед 1'!W59+'Пн День 1 Нед 1'!R59</f>
        <v>0</v>
      </c>
      <c r="G59" s="183">
        <f>'Сб День 6 Нед 1'!AC59+'Пт День 5 Нед 1'!V59+'Чт День 4 Нед 1'!AB59+'Ср День 3 Нед 1'!Y59+'Вт День 2 Нед 1'!AA59+'Пн День 1 Нед 1'!V59</f>
        <v>0</v>
      </c>
      <c r="H59" s="38">
        <f>'Сб День 6 Нед 1'!AG59+'Пт День 5 Нед 1'!Z59+'Чт День 4 Нед 1'!AF59+'Ср День 3 Нед 1'!AC59+'Вт День 2 Нед 1'!AE59+'Пн День 1 Нед 1'!Z59</f>
        <v>0</v>
      </c>
      <c r="I59" s="177">
        <f t="shared" si="0"/>
        <v>0</v>
      </c>
    </row>
    <row r="60" spans="1:9" ht="15" customHeight="1" x14ac:dyDescent="0.25">
      <c r="A60" s="15">
        <v>49</v>
      </c>
      <c r="B60" s="256" t="s">
        <v>275</v>
      </c>
      <c r="C60" s="17" t="s">
        <v>12</v>
      </c>
      <c r="D60" s="183">
        <f>'Пн День 1 Нед 1'!J60+'Вт День 2 Нед 1'!L60+'Ср День 3 Нед 1'!L60+'Чт День 4 Нед 1'!L60+'Чт День 4 Нед 1'!M60+'Пт День 5 Нед 1'!J60+'Сб День 6 Нед 1'!L60+'Сб День 6 Нед 1'!M60</f>
        <v>0</v>
      </c>
      <c r="E60" s="183">
        <f>'Пн День 1 Нед 1'!O60+'Вт День 2 Нед 1'!T60+'Ср День 3 Нед 1'!R60+'Чт День 4 Нед 1'!T60+'Чт День 4 Нед 1'!U60+'Пт День 5 Нед 1'!O60+'Сб День 6 Нед 1'!U60+'Сб День 6 Нед 1'!V60</f>
        <v>0</v>
      </c>
      <c r="F60" s="183">
        <f>'Сб День 6 Нед 1'!Y60+'Пт День 5 Нед 1'!R60+'Чт День 4 Нед 1'!X60+'Ср День 3 Нед 1'!U60+'Вт День 2 Нед 1'!W60+'Пн День 1 Нед 1'!R60</f>
        <v>0</v>
      </c>
      <c r="G60" s="183">
        <f>'Сб День 6 Нед 1'!AC60+'Пт День 5 Нед 1'!V60+'Чт День 4 Нед 1'!AB60+'Ср День 3 Нед 1'!Y60+'Вт День 2 Нед 1'!AA60+'Пн День 1 Нед 1'!V60</f>
        <v>0</v>
      </c>
      <c r="H60" s="38">
        <f>'Сб День 6 Нед 1'!AG60+'Пт День 5 Нед 1'!Z60+'Чт День 4 Нед 1'!AF60+'Ср День 3 Нед 1'!AC60+'Вт День 2 Нед 1'!AE60+'Пн День 1 Нед 1'!Z60</f>
        <v>0</v>
      </c>
      <c r="I60" s="177">
        <f t="shared" si="0"/>
        <v>0</v>
      </c>
    </row>
    <row r="61" spans="1:9" x14ac:dyDescent="0.25">
      <c r="A61" s="6"/>
      <c r="B61" s="283" t="s">
        <v>51</v>
      </c>
      <c r="C61" s="7"/>
      <c r="D61" s="183"/>
      <c r="E61" s="183"/>
      <c r="F61" s="183"/>
      <c r="G61" s="183"/>
      <c r="H61" s="38"/>
      <c r="I61" s="177"/>
    </row>
    <row r="62" spans="1:9" ht="15" customHeight="1" x14ac:dyDescent="0.25">
      <c r="A62" s="67">
        <v>50</v>
      </c>
      <c r="B62" s="252" t="s">
        <v>52</v>
      </c>
      <c r="C62" s="20" t="s">
        <v>12</v>
      </c>
      <c r="D62" s="183">
        <f>'Пн День 1 Нед 1'!J62+'Вт День 2 Нед 1'!L62+'Ср День 3 Нед 1'!L62+'Чт День 4 Нед 1'!L62+'Чт День 4 Нед 1'!M62+'Пт День 5 Нед 1'!J62+'Сб День 6 Нед 1'!L62+'Сб День 6 Нед 1'!M62</f>
        <v>9.6199999999999994E-2</v>
      </c>
      <c r="E62" s="183">
        <f>'Пн День 1 Нед 1'!O62+'Вт День 2 Нед 1'!T62+'Ср День 3 Нед 1'!R62+'Чт День 4 Нед 1'!T62+'Чт День 4 Нед 1'!U62+'Пт День 5 Нед 1'!O62+'Сб День 6 Нед 1'!U62+'Сб День 6 Нед 1'!V62</f>
        <v>0.19400000000000001</v>
      </c>
      <c r="F62" s="183">
        <f>'Сб День 6 Нед 1'!Y62+'Пт День 5 Нед 1'!R62+'Чт День 4 Нед 1'!X62+'Ср День 3 Нед 1'!U62+'Вт День 2 Нед 1'!W62+'Пн День 1 Нед 1'!R62</f>
        <v>0</v>
      </c>
      <c r="G62" s="183">
        <f>'Сб День 6 Нед 1'!AC62+'Пт День 5 Нед 1'!V62+'Чт День 4 Нед 1'!AB62+'Ср День 3 Нед 1'!Y62+'Вт День 2 Нед 1'!AA62+'Пн День 1 Нед 1'!V62</f>
        <v>0</v>
      </c>
      <c r="H62" s="38">
        <f>'Сб День 6 Нед 1'!AG62+'Пт День 5 Нед 1'!Z62+'Чт День 4 Нед 1'!AF62+'Ср День 3 Нед 1'!AC62+'Вт День 2 Нед 1'!AE62+'Пн День 1 Нед 1'!Z62</f>
        <v>0</v>
      </c>
      <c r="I62" s="177">
        <f t="shared" si="0"/>
        <v>0.29020000000000001</v>
      </c>
    </row>
    <row r="63" spans="1:9" ht="15" customHeight="1" x14ac:dyDescent="0.25">
      <c r="A63" s="67">
        <v>51</v>
      </c>
      <c r="B63" s="252" t="s">
        <v>173</v>
      </c>
      <c r="C63" s="20" t="s">
        <v>12</v>
      </c>
      <c r="D63" s="183">
        <f>'Пн День 1 Нед 1'!J63+'Вт День 2 Нед 1'!L63+'Ср День 3 Нед 1'!L63+'Чт День 4 Нед 1'!L63+'Чт День 4 Нед 1'!M63+'Пт День 5 Нед 1'!J63+'Сб День 6 Нед 1'!L63+'Сб День 6 Нед 1'!M63</f>
        <v>0</v>
      </c>
      <c r="E63" s="183">
        <f>'Пн День 1 Нед 1'!O63+'Вт День 2 Нед 1'!T63+'Ср День 3 Нед 1'!R63+'Чт День 4 Нед 1'!T63+'Чт День 4 Нед 1'!U63+'Пт День 5 Нед 1'!O63+'Сб День 6 Нед 1'!U63+'Сб День 6 Нед 1'!V63</f>
        <v>0</v>
      </c>
      <c r="F63" s="183">
        <f>'Сб День 6 Нед 1'!Y63+'Пт День 5 Нед 1'!R63+'Чт День 4 Нед 1'!X63+'Ср День 3 Нед 1'!U63+'Вт День 2 Нед 1'!W63+'Пн День 1 Нед 1'!R63</f>
        <v>0</v>
      </c>
      <c r="G63" s="183">
        <f>'Сб День 6 Нед 1'!AC63+'Пт День 5 Нед 1'!V63+'Чт День 4 Нед 1'!AB63+'Ср День 3 Нед 1'!Y63+'Вт День 2 Нед 1'!AA63+'Пн День 1 Нед 1'!V63</f>
        <v>0</v>
      </c>
      <c r="H63" s="38">
        <f>'Сб День 6 Нед 1'!AG63+'Пт День 5 Нед 1'!Z63+'Чт День 4 Нед 1'!AF63+'Ср День 3 Нед 1'!AC63+'Вт День 2 Нед 1'!AE63+'Пн День 1 Нед 1'!Z63</f>
        <v>0</v>
      </c>
      <c r="I63" s="177">
        <f t="shared" si="0"/>
        <v>0</v>
      </c>
    </row>
    <row r="64" spans="1:9" ht="15" customHeight="1" x14ac:dyDescent="0.25">
      <c r="A64" s="67">
        <v>52</v>
      </c>
      <c r="B64" s="252" t="s">
        <v>100</v>
      </c>
      <c r="C64" s="20" t="s">
        <v>12</v>
      </c>
      <c r="D64" s="183">
        <f>'Пн День 1 Нед 1'!J64+'Вт День 2 Нед 1'!L64+'Ср День 3 Нед 1'!L64+'Чт День 4 Нед 1'!L64+'Чт День 4 Нед 1'!M64+'Пт День 5 Нед 1'!J64+'Сб День 6 Нед 1'!L64+'Сб День 6 Нед 1'!M64</f>
        <v>0</v>
      </c>
      <c r="E64" s="183">
        <f>'Пн День 1 Нед 1'!O64+'Вт День 2 Нед 1'!T64+'Ср День 3 Нед 1'!R64+'Чт День 4 Нед 1'!T64+'Чт День 4 Нед 1'!U64+'Пт День 5 Нед 1'!O64+'Сб День 6 Нед 1'!U64+'Сб День 6 Нед 1'!V64</f>
        <v>0</v>
      </c>
      <c r="F64" s="183">
        <f>'Сб День 6 Нед 1'!Y64+'Пт День 5 Нед 1'!R64+'Чт День 4 Нед 1'!X64+'Ср День 3 Нед 1'!U64+'Вт День 2 Нед 1'!W64+'Пн День 1 Нед 1'!R64</f>
        <v>0</v>
      </c>
      <c r="G64" s="183">
        <f>'Сб День 6 Нед 1'!AC64+'Пт День 5 Нед 1'!V64+'Чт День 4 Нед 1'!AB64+'Ср День 3 Нед 1'!Y64+'Вт День 2 Нед 1'!AA64+'Пн День 1 Нед 1'!V64</f>
        <v>0</v>
      </c>
      <c r="H64" s="38">
        <f>'Сб День 6 Нед 1'!AG64+'Пт День 5 Нед 1'!Z64+'Чт День 4 Нед 1'!AF64+'Ср День 3 Нед 1'!AC64+'Вт День 2 Нед 1'!AE64+'Пн День 1 Нед 1'!Z64</f>
        <v>0</v>
      </c>
      <c r="I64" s="177">
        <f t="shared" si="0"/>
        <v>0</v>
      </c>
    </row>
    <row r="65" spans="1:9" ht="15" customHeight="1" x14ac:dyDescent="0.25">
      <c r="A65" s="67">
        <v>53</v>
      </c>
      <c r="B65" s="252" t="s">
        <v>200</v>
      </c>
      <c r="C65" s="20" t="s">
        <v>12</v>
      </c>
      <c r="D65" s="183">
        <f>'Пн День 1 Нед 1'!J65+'Вт День 2 Нед 1'!L65+'Ср День 3 Нед 1'!L65+'Чт День 4 Нед 1'!L65+'Чт День 4 Нед 1'!M65+'Пт День 5 Нед 1'!J65+'Сб День 6 Нед 1'!L65+'Сб День 6 Нед 1'!M65</f>
        <v>0</v>
      </c>
      <c r="E65" s="183">
        <f>'Пн День 1 Нед 1'!O65+'Вт День 2 Нед 1'!T65+'Ср День 3 Нед 1'!R65+'Чт День 4 Нед 1'!T65+'Чт День 4 Нед 1'!U65+'Пт День 5 Нед 1'!O65+'Сб День 6 Нед 1'!U65+'Сб День 6 Нед 1'!V65</f>
        <v>0</v>
      </c>
      <c r="F65" s="183">
        <f>'Сб День 6 Нед 1'!Y65+'Пт День 5 Нед 1'!R65+'Чт День 4 Нед 1'!X65+'Ср День 3 Нед 1'!U65+'Вт День 2 Нед 1'!W65+'Пн День 1 Нед 1'!R65</f>
        <v>0</v>
      </c>
      <c r="G65" s="183">
        <f>'Сб День 6 Нед 1'!AC65+'Пт День 5 Нед 1'!V65+'Чт День 4 Нед 1'!AB65+'Ср День 3 Нед 1'!Y65+'Вт День 2 Нед 1'!AA65+'Пн День 1 Нед 1'!V65</f>
        <v>0</v>
      </c>
      <c r="H65" s="38">
        <f>'Сб День 6 Нед 1'!AG65+'Пт День 5 Нед 1'!Z65+'Чт День 4 Нед 1'!AF65+'Ср День 3 Нед 1'!AC65+'Вт День 2 Нед 1'!AE65+'Пн День 1 Нед 1'!Z65</f>
        <v>0</v>
      </c>
      <c r="I65" s="177">
        <f t="shared" si="0"/>
        <v>0</v>
      </c>
    </row>
    <row r="66" spans="1:9" ht="15" customHeight="1" x14ac:dyDescent="0.25">
      <c r="A66" s="67">
        <v>54</v>
      </c>
      <c r="B66" s="251" t="s">
        <v>90</v>
      </c>
      <c r="C66" s="25" t="s">
        <v>12</v>
      </c>
      <c r="D66" s="183">
        <f>'Пн День 1 Нед 1'!J66+'Вт День 2 Нед 1'!L66+'Ср День 3 Нед 1'!L66+'Чт День 4 Нед 1'!L66+'Чт День 4 Нед 1'!M66+'Пт День 5 Нед 1'!J66+'Сб День 6 Нед 1'!L66+'Сб День 6 Нед 1'!M66</f>
        <v>0</v>
      </c>
      <c r="E66" s="183">
        <f>'Пн День 1 Нед 1'!O66+'Вт День 2 Нед 1'!T66+'Ср День 3 Нед 1'!R66+'Чт День 4 Нед 1'!T66+'Чт День 4 Нед 1'!U66+'Пт День 5 Нед 1'!O66+'Сб День 6 Нед 1'!U66+'Сб День 6 Нед 1'!V66</f>
        <v>0</v>
      </c>
      <c r="F66" s="183">
        <f>'Сб День 6 Нед 1'!Y66+'Пт День 5 Нед 1'!R66+'Чт День 4 Нед 1'!X66+'Ср День 3 Нед 1'!U66+'Вт День 2 Нед 1'!W66+'Пн День 1 Нед 1'!R66</f>
        <v>0</v>
      </c>
      <c r="G66" s="183">
        <f>'Сб День 6 Нед 1'!AC66+'Пт День 5 Нед 1'!V66+'Чт День 4 Нед 1'!AB66+'Ср День 3 Нед 1'!Y66+'Вт День 2 Нед 1'!AA66+'Пн День 1 Нед 1'!V66</f>
        <v>0</v>
      </c>
      <c r="H66" s="38">
        <f>'Сб День 6 Нед 1'!AG66+'Пт День 5 Нед 1'!Z66+'Чт День 4 Нед 1'!AF66+'Ср День 3 Нед 1'!AC66+'Вт День 2 Нед 1'!AE66+'Пн День 1 Нед 1'!Z66</f>
        <v>0</v>
      </c>
      <c r="I66" s="177">
        <f t="shared" si="0"/>
        <v>0</v>
      </c>
    </row>
    <row r="67" spans="1:9" x14ac:dyDescent="0.25">
      <c r="A67" s="67">
        <v>55</v>
      </c>
      <c r="B67" s="50" t="s">
        <v>120</v>
      </c>
      <c r="C67" s="55" t="s">
        <v>12</v>
      </c>
      <c r="D67" s="183">
        <f>'Пн День 1 Нед 1'!J67+'Вт День 2 Нед 1'!L67+'Ср День 3 Нед 1'!L67+'Чт День 4 Нед 1'!L67+'Чт День 4 Нед 1'!M67+'Пт День 5 Нед 1'!J67+'Сб День 6 Нед 1'!L67+'Сб День 6 Нед 1'!M67</f>
        <v>0</v>
      </c>
      <c r="E67" s="183">
        <f>'Пн День 1 Нед 1'!O67+'Вт День 2 Нед 1'!T67+'Ср День 3 Нед 1'!R67+'Чт День 4 Нед 1'!T67+'Чт День 4 Нед 1'!U67+'Пт День 5 Нед 1'!O67+'Сб День 6 Нед 1'!U67+'Сб День 6 Нед 1'!V67</f>
        <v>0</v>
      </c>
      <c r="F67" s="183">
        <f>'Сб День 6 Нед 1'!Y67+'Пт День 5 Нед 1'!R67+'Чт День 4 Нед 1'!X67+'Ср День 3 Нед 1'!U67+'Вт День 2 Нед 1'!W67+'Пн День 1 Нед 1'!R67</f>
        <v>0</v>
      </c>
      <c r="G67" s="183">
        <f>'Сб День 6 Нед 1'!AC67+'Пт День 5 Нед 1'!V67+'Чт День 4 Нед 1'!AB67+'Ср День 3 Нед 1'!Y67+'Вт День 2 Нед 1'!AA67+'Пн День 1 Нед 1'!V67</f>
        <v>0</v>
      </c>
      <c r="H67" s="38">
        <f>'Сб День 6 Нед 1'!AG67+'Пт День 5 Нед 1'!Z67+'Чт День 4 Нед 1'!AF67+'Ср День 3 Нед 1'!AC67+'Вт День 2 Нед 1'!AE67+'Пн День 1 Нед 1'!Z67</f>
        <v>0</v>
      </c>
      <c r="I67" s="177">
        <f t="shared" si="0"/>
        <v>0</v>
      </c>
    </row>
    <row r="68" spans="1:9" ht="15" customHeight="1" x14ac:dyDescent="0.25">
      <c r="A68" s="67">
        <v>56</v>
      </c>
      <c r="B68" s="252" t="s">
        <v>53</v>
      </c>
      <c r="C68" s="20" t="s">
        <v>12</v>
      </c>
      <c r="D68" s="183">
        <f>'Пн День 1 Нед 1'!J68+'Вт День 2 Нед 1'!L68+'Ср День 3 Нед 1'!L68+'Чт День 4 Нед 1'!L68+'Чт День 4 Нед 1'!M68+'Пт День 5 Нед 1'!J68+'Сб День 6 Нед 1'!L68+'Сб День 6 Нед 1'!M68</f>
        <v>0</v>
      </c>
      <c r="E68" s="183">
        <f>'Пн День 1 Нед 1'!O68+'Вт День 2 Нед 1'!T68+'Ср День 3 Нед 1'!R68+'Чт День 4 Нед 1'!T68+'Чт День 4 Нед 1'!U68+'Пт День 5 Нед 1'!O68+'Сб День 6 Нед 1'!U68+'Сб День 6 Нед 1'!V68</f>
        <v>0</v>
      </c>
      <c r="F68" s="183">
        <f>'Сб День 6 Нед 1'!Y68+'Пт День 5 Нед 1'!R68+'Чт День 4 Нед 1'!X68+'Ср День 3 Нед 1'!U68+'Вт День 2 Нед 1'!W68+'Пн День 1 Нед 1'!R68</f>
        <v>0</v>
      </c>
      <c r="G68" s="183">
        <f>'Сб День 6 Нед 1'!AC68+'Пт День 5 Нед 1'!V68+'Чт День 4 Нед 1'!AB68+'Ср День 3 Нед 1'!Y68+'Вт День 2 Нед 1'!AA68+'Пн День 1 Нед 1'!V68</f>
        <v>0</v>
      </c>
      <c r="H68" s="38">
        <f>'Сб День 6 Нед 1'!AG68+'Пт День 5 Нед 1'!Z68+'Чт День 4 Нед 1'!AF68+'Ср День 3 Нед 1'!AC68+'Вт День 2 Нед 1'!AE68+'Пн День 1 Нед 1'!Z68</f>
        <v>0</v>
      </c>
      <c r="I68" s="177">
        <f t="shared" si="0"/>
        <v>0</v>
      </c>
    </row>
    <row r="69" spans="1:9" ht="15" customHeight="1" x14ac:dyDescent="0.25">
      <c r="A69" s="67">
        <v>57</v>
      </c>
      <c r="B69" s="251" t="s">
        <v>54</v>
      </c>
      <c r="C69" s="17" t="s">
        <v>12</v>
      </c>
      <c r="D69" s="183">
        <f>'Пн День 1 Нед 1'!J69+'Вт День 2 Нед 1'!L69+'Ср День 3 Нед 1'!L69+'Чт День 4 Нед 1'!L69+'Чт День 4 Нед 1'!M69+'Пт День 5 Нед 1'!J69+'Сб День 6 Нед 1'!L69+'Сб День 6 Нед 1'!M69</f>
        <v>0</v>
      </c>
      <c r="E69" s="183">
        <f>'Пн День 1 Нед 1'!O69+'Вт День 2 Нед 1'!T69+'Ср День 3 Нед 1'!R69+'Чт День 4 Нед 1'!T69+'Чт День 4 Нед 1'!U69+'Пт День 5 Нед 1'!O69+'Сб День 6 Нед 1'!U69+'Сб День 6 Нед 1'!V69</f>
        <v>0</v>
      </c>
      <c r="F69" s="183">
        <f>'Сб День 6 Нед 1'!Y69+'Пт День 5 Нед 1'!R69+'Чт День 4 Нед 1'!X69+'Ср День 3 Нед 1'!U69+'Вт День 2 Нед 1'!W69+'Пн День 1 Нед 1'!R69</f>
        <v>0</v>
      </c>
      <c r="G69" s="183">
        <f>'Сб День 6 Нед 1'!AC69+'Пт День 5 Нед 1'!V69+'Чт День 4 Нед 1'!AB69+'Ср День 3 Нед 1'!Y69+'Вт День 2 Нед 1'!AA69+'Пн День 1 Нед 1'!V69</f>
        <v>0</v>
      </c>
      <c r="H69" s="38">
        <f>'Сб День 6 Нед 1'!AG69+'Пт День 5 Нед 1'!Z69+'Чт День 4 Нед 1'!AF69+'Ср День 3 Нед 1'!AC69+'Вт День 2 Нед 1'!AE69+'Пн День 1 Нед 1'!Z69</f>
        <v>2.7300000000000001E-2</v>
      </c>
      <c r="I69" s="177">
        <f t="shared" si="0"/>
        <v>2.7300000000000001E-2</v>
      </c>
    </row>
    <row r="70" spans="1:9" ht="15" customHeight="1" x14ac:dyDescent="0.25">
      <c r="A70" s="67">
        <v>58</v>
      </c>
      <c r="B70" s="251" t="s">
        <v>55</v>
      </c>
      <c r="C70" s="17" t="s">
        <v>12</v>
      </c>
      <c r="D70" s="183">
        <f>'Пн День 1 Нед 1'!J70+'Вт День 2 Нед 1'!L70+'Ср День 3 Нед 1'!L70+'Чт День 4 Нед 1'!L70+'Чт День 4 Нед 1'!M70+'Пт День 5 Нед 1'!J70+'Сб День 6 Нед 1'!L70+'Сб День 6 Нед 1'!M70</f>
        <v>0</v>
      </c>
      <c r="E70" s="183">
        <f>'Пн День 1 Нед 1'!O70+'Вт День 2 Нед 1'!T70+'Ср День 3 Нед 1'!R70+'Чт День 4 Нед 1'!T70+'Чт День 4 Нед 1'!U70+'Пт День 5 Нед 1'!O70+'Сб День 6 Нед 1'!U70+'Сб День 6 Нед 1'!V70</f>
        <v>0</v>
      </c>
      <c r="F70" s="183">
        <f>'Сб День 6 Нед 1'!Y70+'Пт День 5 Нед 1'!R70+'Чт День 4 Нед 1'!X70+'Ср День 3 Нед 1'!U70+'Вт День 2 Нед 1'!W70+'Пн День 1 Нед 1'!R70</f>
        <v>0</v>
      </c>
      <c r="G70" s="183">
        <f>'Сб День 6 Нед 1'!AC70+'Пт День 5 Нед 1'!V70+'Чт День 4 Нед 1'!AB70+'Ср День 3 Нед 1'!Y70+'Вт День 2 Нед 1'!AA70+'Пн День 1 Нед 1'!V70</f>
        <v>0</v>
      </c>
      <c r="H70" s="38">
        <f>'Сб День 6 Нед 1'!AG70+'Пт День 5 Нед 1'!Z70+'Чт День 4 Нед 1'!AF70+'Ср День 3 Нед 1'!AC70+'Вт День 2 Нед 1'!AE70+'Пн День 1 Нед 1'!Z70</f>
        <v>0</v>
      </c>
      <c r="I70" s="177">
        <f t="shared" si="0"/>
        <v>0</v>
      </c>
    </row>
    <row r="71" spans="1:9" x14ac:dyDescent="0.25">
      <c r="A71" s="67">
        <v>59</v>
      </c>
      <c r="B71" s="251" t="s">
        <v>56</v>
      </c>
      <c r="C71" s="17" t="s">
        <v>12</v>
      </c>
      <c r="D71" s="183">
        <f>'Пн День 1 Нед 1'!J71+'Вт День 2 Нед 1'!L71+'Ср День 3 Нед 1'!L71+'Чт День 4 Нед 1'!L71+'Чт День 4 Нед 1'!M71+'Пт День 5 Нед 1'!J71+'Сб День 6 Нед 1'!L71+'Сб День 6 Нед 1'!M71</f>
        <v>4.5999999999999999E-3</v>
      </c>
      <c r="E71" s="183">
        <f>'Пн День 1 Нед 1'!O71+'Вт День 2 Нед 1'!T71+'Ср День 3 Нед 1'!R71+'Чт День 4 Нед 1'!T71+'Чт День 4 Нед 1'!U71+'Пт День 5 Нед 1'!O71+'Сб День 6 Нед 1'!U71+'Сб День 6 Нед 1'!V71</f>
        <v>4.5999999999999999E-3</v>
      </c>
      <c r="F71" s="183">
        <f>'Сб День 6 Нед 1'!Y71+'Пт День 5 Нед 1'!R71+'Чт День 4 Нед 1'!X71+'Ср День 3 Нед 1'!U71+'Вт День 2 Нед 1'!W71+'Пн День 1 Нед 1'!R71</f>
        <v>0</v>
      </c>
      <c r="G71" s="183">
        <f>'Сб День 6 Нед 1'!AC71+'Пт День 5 Нед 1'!V71+'Чт День 4 Нед 1'!AB71+'Ср День 3 Нед 1'!Y71+'Вт День 2 Нед 1'!AA71+'Пн День 1 Нед 1'!V71</f>
        <v>0</v>
      </c>
      <c r="H71" s="38">
        <f>'Сб День 6 Нед 1'!AG71+'Пт День 5 Нед 1'!Z71+'Чт День 4 Нед 1'!AF71+'Ср День 3 Нед 1'!AC71+'Вт День 2 Нед 1'!AE71+'Пн День 1 Нед 1'!Z71</f>
        <v>9.0000000000000011E-3</v>
      </c>
      <c r="I71" s="177">
        <f t="shared" si="0"/>
        <v>1.8200000000000001E-2</v>
      </c>
    </row>
    <row r="72" spans="1:9" ht="15" customHeight="1" x14ac:dyDescent="0.25">
      <c r="A72" s="67">
        <v>60</v>
      </c>
      <c r="B72" s="50" t="s">
        <v>107</v>
      </c>
      <c r="C72" s="55" t="s">
        <v>12</v>
      </c>
      <c r="D72" s="183">
        <f>'Пн День 1 Нед 1'!J72+'Вт День 2 Нед 1'!L72+'Ср День 3 Нед 1'!L72+'Чт День 4 Нед 1'!L72+'Чт День 4 Нед 1'!M72+'Пт День 5 Нед 1'!J72+'Сб День 6 Нед 1'!L72+'Сб День 6 Нед 1'!M72</f>
        <v>0</v>
      </c>
      <c r="E72" s="183">
        <f>'Пн День 1 Нед 1'!O72+'Вт День 2 Нед 1'!T72+'Ср День 3 Нед 1'!R72+'Чт День 4 Нед 1'!T72+'Чт День 4 Нед 1'!U72+'Пт День 5 Нед 1'!O72+'Сб День 6 Нед 1'!U72+'Сб День 6 Нед 1'!V72</f>
        <v>0</v>
      </c>
      <c r="F72" s="183">
        <f>'Сб День 6 Нед 1'!Y72+'Пт День 5 Нед 1'!R72+'Чт День 4 Нед 1'!X72+'Ср День 3 Нед 1'!U72+'Вт День 2 Нед 1'!W72+'Пн День 1 Нед 1'!R72</f>
        <v>0</v>
      </c>
      <c r="G72" s="183">
        <f>'Сб День 6 Нед 1'!AC72+'Пт День 5 Нед 1'!V72+'Чт День 4 Нед 1'!AB72+'Ср День 3 Нед 1'!Y72+'Вт День 2 Нед 1'!AA72+'Пн День 1 Нед 1'!V72</f>
        <v>0</v>
      </c>
      <c r="H72" s="38">
        <f>'Сб День 6 Нед 1'!AG72+'Пт День 5 Нед 1'!Z72+'Чт День 4 Нед 1'!AF72+'Ср День 3 Нед 1'!AC72+'Вт День 2 Нед 1'!AE72+'Пн День 1 Нед 1'!Z72</f>
        <v>0</v>
      </c>
      <c r="I72" s="177">
        <f t="shared" ref="I72:I135" si="1">D72+E72+F72+G72+H72</f>
        <v>0</v>
      </c>
    </row>
    <row r="73" spans="1:9" x14ac:dyDescent="0.25">
      <c r="A73" s="15"/>
      <c r="B73" s="313" t="s">
        <v>178</v>
      </c>
      <c r="C73" s="7"/>
      <c r="D73" s="183"/>
      <c r="E73" s="183"/>
      <c r="F73" s="183"/>
      <c r="G73" s="183"/>
      <c r="H73" s="38"/>
      <c r="I73" s="177"/>
    </row>
    <row r="74" spans="1:9" x14ac:dyDescent="0.25">
      <c r="A74" s="15">
        <v>61</v>
      </c>
      <c r="B74" s="251" t="s">
        <v>57</v>
      </c>
      <c r="C74" s="17" t="s">
        <v>12</v>
      </c>
      <c r="D74" s="183">
        <f>'Пн День 1 Нед 1'!J74+'Вт День 2 Нед 1'!L74+'Ср День 3 Нед 1'!L74+'Чт День 4 Нед 1'!L74+'Чт День 4 Нед 1'!M74+'Пт День 5 Нед 1'!J74+'Сб День 6 Нед 1'!L74+'Сб День 6 Нед 1'!M74</f>
        <v>4.0000000000000001E-3</v>
      </c>
      <c r="E74" s="183">
        <f>'Пн День 1 Нед 1'!O74+'Вт День 2 Нед 1'!T74+'Ср День 3 Нед 1'!R74+'Чт День 4 Нед 1'!T74+'Чт День 4 Нед 1'!U74+'Пт День 5 Нед 1'!O74+'Сб День 6 Нед 1'!U74+'Сб День 6 Нед 1'!V74</f>
        <v>4.0000000000000001E-3</v>
      </c>
      <c r="F74" s="183">
        <f>'Сб День 6 Нед 1'!Y74+'Пт День 5 Нед 1'!R74+'Чт День 4 Нед 1'!X74+'Ср День 3 Нед 1'!U74+'Вт День 2 Нед 1'!W74+'Пн День 1 Нед 1'!R74</f>
        <v>2E-3</v>
      </c>
      <c r="G74" s="183">
        <f>'Сб День 6 Нед 1'!AC74+'Пт День 5 Нед 1'!V74+'Чт День 4 Нед 1'!AB74+'Ср День 3 Нед 1'!Y74+'Вт День 2 Нед 1'!AA74+'Пн День 1 Нед 1'!V74</f>
        <v>0</v>
      </c>
      <c r="H74" s="38">
        <f>'Сб День 6 Нед 1'!AG74+'Пт День 5 Нед 1'!Z74+'Чт День 4 Нед 1'!AF74+'Ср День 3 Нед 1'!AC74+'Вт День 2 Нед 1'!AE74+'Пн День 1 Нед 1'!Z74</f>
        <v>1E-3</v>
      </c>
      <c r="I74" s="177">
        <f t="shared" si="1"/>
        <v>1.0999999999999999E-2</v>
      </c>
    </row>
    <row r="75" spans="1:9" x14ac:dyDescent="0.25">
      <c r="A75" s="15">
        <v>62</v>
      </c>
      <c r="B75" s="251" t="s">
        <v>58</v>
      </c>
      <c r="C75" s="17" t="s">
        <v>12</v>
      </c>
      <c r="D75" s="183">
        <f>'Пн День 1 Нед 1'!J75+'Вт День 2 Нед 1'!L75+'Ср День 3 Нед 1'!L75+'Чт День 4 Нед 1'!L75+'Чт День 4 Нед 1'!M75+'Пт День 5 Нед 1'!J75+'Сб День 6 Нед 1'!L75+'Сб День 6 Нед 1'!M75</f>
        <v>0</v>
      </c>
      <c r="E75" s="183">
        <f>'Пн День 1 Нед 1'!O75+'Вт День 2 Нед 1'!T75+'Ср День 3 Нед 1'!R75+'Чт День 4 Нед 1'!T75+'Чт День 4 Нед 1'!U75+'Пт День 5 Нед 1'!O75+'Сб День 6 Нед 1'!U75+'Сб День 6 Нед 1'!V75</f>
        <v>0</v>
      </c>
      <c r="F75" s="183">
        <f>'Сб День 6 Нед 1'!Y75+'Пт День 5 Нед 1'!R75+'Чт День 4 Нед 1'!X75+'Ср День 3 Нед 1'!U75+'Вт День 2 Нед 1'!W75+'Пн День 1 Нед 1'!R75</f>
        <v>0</v>
      </c>
      <c r="G75" s="183">
        <f>'Сб День 6 Нед 1'!AC75+'Пт День 5 Нед 1'!V75+'Чт День 4 Нед 1'!AB75+'Ср День 3 Нед 1'!Y75+'Вт День 2 Нед 1'!AA75+'Пн День 1 Нед 1'!V75</f>
        <v>0</v>
      </c>
      <c r="H75" s="38">
        <f>'Сб День 6 Нед 1'!AG75+'Пт День 5 Нед 1'!Z75+'Чт День 4 Нед 1'!AF75+'Ср День 3 Нед 1'!AC75+'Вт День 2 Нед 1'!AE75+'Пн День 1 Нед 1'!Z75</f>
        <v>0</v>
      </c>
      <c r="I75" s="177">
        <f t="shared" si="1"/>
        <v>0</v>
      </c>
    </row>
    <row r="76" spans="1:9" x14ac:dyDescent="0.25">
      <c r="A76" s="15">
        <v>63</v>
      </c>
      <c r="B76" s="251" t="s">
        <v>59</v>
      </c>
      <c r="C76" s="17" t="s">
        <v>12</v>
      </c>
      <c r="D76" s="183">
        <f>'Пн День 1 Нед 1'!J76+'Вт День 2 Нед 1'!L76+'Ср День 3 Нед 1'!L76+'Чт День 4 Нед 1'!L76+'Чт День 4 Нед 1'!M76+'Пт День 5 Нед 1'!J76+'Сб День 6 Нед 1'!L76+'Сб День 6 Нед 1'!M76</f>
        <v>0</v>
      </c>
      <c r="E76" s="183">
        <f>'Пн День 1 Нед 1'!O76+'Вт День 2 Нед 1'!T76+'Ср День 3 Нед 1'!R76+'Чт День 4 Нед 1'!T76+'Чт День 4 Нед 1'!U76+'Пт День 5 Нед 1'!O76+'Сб День 6 Нед 1'!U76+'Сб День 6 Нед 1'!V76</f>
        <v>0</v>
      </c>
      <c r="F76" s="183">
        <f>'Сб День 6 Нед 1'!Y76+'Пт День 5 Нед 1'!R76+'Чт День 4 Нед 1'!X76+'Ср День 3 Нед 1'!U76+'Вт День 2 Нед 1'!W76+'Пн День 1 Нед 1'!R76</f>
        <v>0</v>
      </c>
      <c r="G76" s="183">
        <f>'Сб День 6 Нед 1'!AC76+'Пт День 5 Нед 1'!V76+'Чт День 4 Нед 1'!AB76+'Ср День 3 Нед 1'!Y76+'Вт День 2 Нед 1'!AA76+'Пн День 1 Нед 1'!V76</f>
        <v>0</v>
      </c>
      <c r="H76" s="38">
        <f>'Сб День 6 Нед 1'!AG76+'Пт День 5 Нед 1'!Z76+'Чт День 4 Нед 1'!AF76+'Ср День 3 Нед 1'!AC76+'Вт День 2 Нед 1'!AE76+'Пн День 1 Нед 1'!Z76</f>
        <v>0</v>
      </c>
      <c r="I76" s="177">
        <f t="shared" si="1"/>
        <v>0</v>
      </c>
    </row>
    <row r="77" spans="1:9" x14ac:dyDescent="0.25">
      <c r="A77" s="15">
        <v>64</v>
      </c>
      <c r="B77" s="251" t="s">
        <v>60</v>
      </c>
      <c r="C77" s="17" t="s">
        <v>12</v>
      </c>
      <c r="D77" s="183">
        <f>'Пн День 1 Нед 1'!J77+'Вт День 2 Нед 1'!L77+'Ср День 3 Нед 1'!L77+'Чт День 4 Нед 1'!L77+'Чт День 4 Нед 1'!M77+'Пт День 5 Нед 1'!J77+'Сб День 6 Нед 1'!L77+'Сб День 6 Нед 1'!M77</f>
        <v>5.0000000000000001E-3</v>
      </c>
      <c r="E77" s="183">
        <f>'Пн День 1 Нед 1'!O77+'Вт День 2 Нед 1'!T77+'Ср День 3 Нед 1'!R77+'Чт День 4 Нед 1'!T77+'Чт День 4 Нед 1'!U77+'Пт День 5 Нед 1'!O77+'Сб День 6 Нед 1'!U77+'Сб День 6 Нед 1'!V77</f>
        <v>5.0000000000000001E-3</v>
      </c>
      <c r="F77" s="183">
        <f>'Сб День 6 Нед 1'!Y77+'Пт День 5 Нед 1'!R77+'Чт День 4 Нед 1'!X77+'Ср День 3 Нед 1'!U77+'Вт День 2 Нед 1'!W77+'Пн День 1 Нед 1'!R77</f>
        <v>0</v>
      </c>
      <c r="G77" s="183">
        <f>'Сб День 6 Нед 1'!AC77+'Пт День 5 Нед 1'!V77+'Чт День 4 Нед 1'!AB77+'Ср День 3 Нед 1'!Y77+'Вт День 2 Нед 1'!AA77+'Пн День 1 Нед 1'!V77</f>
        <v>0</v>
      </c>
      <c r="H77" s="38">
        <f>'Сб День 6 Нед 1'!AG77+'Пт День 5 Нед 1'!Z77+'Чт День 4 Нед 1'!AF77+'Ср День 3 Нед 1'!AC77+'Вт День 2 Нед 1'!AE77+'Пн День 1 Нед 1'!Z77</f>
        <v>0</v>
      </c>
      <c r="I77" s="177">
        <f t="shared" si="1"/>
        <v>0.01</v>
      </c>
    </row>
    <row r="78" spans="1:9" ht="15" customHeight="1" x14ac:dyDescent="0.25">
      <c r="A78" s="15">
        <v>65</v>
      </c>
      <c r="B78" s="251" t="s">
        <v>175</v>
      </c>
      <c r="C78" s="17" t="s">
        <v>12</v>
      </c>
      <c r="D78" s="183">
        <f>'Пн День 1 Нед 1'!J78+'Вт День 2 Нед 1'!L78+'Ср День 3 Нед 1'!L78+'Чт День 4 Нед 1'!L78+'Чт День 4 Нед 1'!M78+'Пт День 5 Нед 1'!J78+'Сб День 6 Нед 1'!L78+'Сб День 6 Нед 1'!M78</f>
        <v>0</v>
      </c>
      <c r="E78" s="183">
        <f>'Пн День 1 Нед 1'!O78+'Вт День 2 Нед 1'!T78+'Ср День 3 Нед 1'!R78+'Чт День 4 Нед 1'!T78+'Чт День 4 Нед 1'!U78+'Пт День 5 Нед 1'!O78+'Сб День 6 Нед 1'!U78+'Сб День 6 Нед 1'!V78</f>
        <v>0</v>
      </c>
      <c r="F78" s="183">
        <f>'Сб День 6 Нед 1'!Y78+'Пт День 5 Нед 1'!R78+'Чт День 4 Нед 1'!X78+'Ср День 3 Нед 1'!U78+'Вт День 2 Нед 1'!W78+'Пн День 1 Нед 1'!R78</f>
        <v>0</v>
      </c>
      <c r="G78" s="183">
        <f>'Сб День 6 Нед 1'!AC78+'Пт День 5 Нед 1'!V78+'Чт День 4 Нед 1'!AB78+'Ср День 3 Нед 1'!Y78+'Вт День 2 Нед 1'!AA78+'Пн День 1 Нед 1'!V78</f>
        <v>0</v>
      </c>
      <c r="H78" s="38">
        <f>'Сб День 6 Нед 1'!AG78+'Пт День 5 Нед 1'!Z78+'Чт День 4 Нед 1'!AF78+'Ср День 3 Нед 1'!AC78+'Вт День 2 Нед 1'!AE78+'Пн День 1 Нед 1'!Z78</f>
        <v>0</v>
      </c>
      <c r="I78" s="177">
        <f t="shared" si="1"/>
        <v>0</v>
      </c>
    </row>
    <row r="79" spans="1:9" ht="15" customHeight="1" x14ac:dyDescent="0.25">
      <c r="A79" s="15"/>
      <c r="B79" s="334" t="s">
        <v>176</v>
      </c>
      <c r="C79" s="7"/>
      <c r="D79" s="183"/>
      <c r="E79" s="183"/>
      <c r="F79" s="183"/>
      <c r="G79" s="183"/>
      <c r="H79" s="38"/>
      <c r="I79" s="177"/>
    </row>
    <row r="80" spans="1:9" x14ac:dyDescent="0.25">
      <c r="A80" s="15">
        <v>66</v>
      </c>
      <c r="B80" s="252" t="s">
        <v>66</v>
      </c>
      <c r="C80" s="20" t="s">
        <v>12</v>
      </c>
      <c r="D80" s="183">
        <f>'Пн День 1 Нед 1'!J80+'Вт День 2 Нед 1'!L80+'Ср День 3 Нед 1'!L80+'Чт День 4 Нед 1'!L80+'Чт День 4 Нед 1'!M80+'Пт День 5 Нед 1'!J80+'Сб День 6 Нед 1'!L80+'Сб День 6 Нед 1'!M80</f>
        <v>2.0400000000000001E-2</v>
      </c>
      <c r="E80" s="183">
        <f>'Пн День 1 Нед 1'!O80+'Вт День 2 Нед 1'!T80+'Ср День 3 Нед 1'!R80+'Чт День 4 Нед 1'!T80+'Чт День 4 Нед 1'!U80+'Пт День 5 Нед 1'!O80+'Сб День 6 Нед 1'!U80+'Сб День 6 Нед 1'!V80</f>
        <v>2.0400000000000001E-2</v>
      </c>
      <c r="F80" s="183">
        <f>'Сб День 6 Нед 1'!Y80+'Пт День 5 Нед 1'!R80+'Чт День 4 Нед 1'!X80+'Ср День 3 Нед 1'!U80+'Вт День 2 Нед 1'!W80+'Пн День 1 Нед 1'!R80</f>
        <v>2.0400000000000001E-2</v>
      </c>
      <c r="G80" s="183">
        <f>'Сб День 6 Нед 1'!AC80+'Пт День 5 Нед 1'!V80+'Чт День 4 Нед 1'!AB80+'Ср День 3 Нед 1'!Y80+'Вт День 2 Нед 1'!AA80+'Пн День 1 Нед 1'!V80</f>
        <v>0</v>
      </c>
      <c r="H80" s="38">
        <f>'Сб День 6 Нед 1'!AG80+'Пт День 5 Нед 1'!Z80+'Чт День 4 Нед 1'!AF80+'Ср День 3 Нед 1'!AC80+'Вт День 2 Нед 1'!AE80+'Пн День 1 Нед 1'!Z80</f>
        <v>2.0400000000000001E-2</v>
      </c>
      <c r="I80" s="177">
        <f t="shared" si="1"/>
        <v>8.1600000000000006E-2</v>
      </c>
    </row>
    <row r="81" spans="1:9" ht="15" customHeight="1" x14ac:dyDescent="0.25">
      <c r="A81" s="15">
        <v>67</v>
      </c>
      <c r="B81" s="252" t="s">
        <v>67</v>
      </c>
      <c r="C81" s="20" t="s">
        <v>12</v>
      </c>
      <c r="D81" s="183">
        <f>'Пн День 1 Нед 1'!J81+'Вт День 2 Нед 1'!L81+'Ср День 3 Нед 1'!L81+'Чт День 4 Нед 1'!L81+'Чт День 4 Нед 1'!M81+'Пт День 5 Нед 1'!J81+'Сб День 6 Нед 1'!L81+'Сб День 6 Нед 1'!M81</f>
        <v>0</v>
      </c>
      <c r="E81" s="183">
        <f>'Пн День 1 Нед 1'!O81+'Вт День 2 Нед 1'!T81+'Ср День 3 Нед 1'!R81+'Чт День 4 Нед 1'!T81+'Чт День 4 Нед 1'!U81+'Пт День 5 Нед 1'!O81+'Сб День 6 Нед 1'!U81+'Сб День 6 Нед 1'!V81</f>
        <v>0</v>
      </c>
      <c r="F81" s="183">
        <f>'Сб День 6 Нед 1'!Y81+'Пт День 5 Нед 1'!R81+'Чт День 4 Нед 1'!X81+'Ср День 3 Нед 1'!U81+'Вт День 2 Нед 1'!W81+'Пн День 1 Нед 1'!R81</f>
        <v>0</v>
      </c>
      <c r="G81" s="183">
        <f>'Сб День 6 Нед 1'!AC81+'Пт День 5 Нед 1'!V81+'Чт День 4 Нед 1'!AB81+'Ср День 3 Нед 1'!Y81+'Вт День 2 Нед 1'!AA81+'Пн День 1 Нед 1'!V81</f>
        <v>0</v>
      </c>
      <c r="H81" s="38">
        <f>'Сб День 6 Нед 1'!AG81+'Пт День 5 Нед 1'!Z81+'Чт День 4 Нед 1'!AF81+'Ср День 3 Нед 1'!AC81+'Вт День 2 Нед 1'!AE81+'Пн День 1 Нед 1'!Z81</f>
        <v>1.0200000000000001E-2</v>
      </c>
      <c r="I81" s="177">
        <f t="shared" si="1"/>
        <v>1.0200000000000001E-2</v>
      </c>
    </row>
    <row r="82" spans="1:9" ht="15" customHeight="1" x14ac:dyDescent="0.25">
      <c r="A82" s="15">
        <v>68</v>
      </c>
      <c r="B82" s="252" t="s">
        <v>68</v>
      </c>
      <c r="C82" s="20" t="s">
        <v>12</v>
      </c>
      <c r="D82" s="183">
        <f>'Пн День 1 Нед 1'!J82+'Вт День 2 Нед 1'!L82+'Ср День 3 Нед 1'!L82+'Чт День 4 Нед 1'!L82+'Чт День 4 Нед 1'!M82+'Пт День 5 Нед 1'!J82+'Сб День 6 Нед 1'!L82+'Сб День 6 Нед 1'!M82</f>
        <v>0</v>
      </c>
      <c r="E82" s="183">
        <f>'Пн День 1 Нед 1'!O82+'Вт День 2 Нед 1'!T82+'Ср День 3 Нед 1'!R82+'Чт День 4 Нед 1'!T82+'Чт День 4 Нед 1'!U82+'Пт День 5 Нед 1'!O82+'Сб День 6 Нед 1'!U82+'Сб День 6 Нед 1'!V82</f>
        <v>0</v>
      </c>
      <c r="F82" s="183">
        <f>'Сб День 6 Нед 1'!Y82+'Пт День 5 Нед 1'!R82+'Чт День 4 Нед 1'!X82+'Ср День 3 Нед 1'!U82+'Вт День 2 Нед 1'!W82+'Пн День 1 Нед 1'!R82</f>
        <v>0</v>
      </c>
      <c r="G82" s="183">
        <f>'Сб День 6 Нед 1'!AC82+'Пт День 5 Нед 1'!V82+'Чт День 4 Нед 1'!AB82+'Ср День 3 Нед 1'!Y82+'Вт День 2 Нед 1'!AA82+'Пн День 1 Нед 1'!V82</f>
        <v>0</v>
      </c>
      <c r="H82" s="38">
        <f>'Сб День 6 Нед 1'!AG82+'Пт День 5 Нед 1'!Z82+'Чт День 4 Нед 1'!AF82+'Ср День 3 Нед 1'!AC82+'Вт День 2 Нед 1'!AE82+'Пн День 1 Нед 1'!Z82</f>
        <v>0</v>
      </c>
      <c r="I82" s="177">
        <f t="shared" si="1"/>
        <v>0</v>
      </c>
    </row>
    <row r="83" spans="1:9" ht="15" customHeight="1" x14ac:dyDescent="0.25">
      <c r="A83" s="15">
        <v>69</v>
      </c>
      <c r="B83" s="251" t="s">
        <v>69</v>
      </c>
      <c r="C83" s="17" t="s">
        <v>12</v>
      </c>
      <c r="D83" s="183">
        <f>'Пн День 1 Нед 1'!J83+'Вт День 2 Нед 1'!L83+'Ср День 3 Нед 1'!L83+'Чт День 4 Нед 1'!L83+'Чт День 4 Нед 1'!M83+'Пт День 5 Нед 1'!J83+'Сб День 6 Нед 1'!L83+'Сб День 6 Нед 1'!M83</f>
        <v>0</v>
      </c>
      <c r="E83" s="183">
        <f>'Пн День 1 Нед 1'!O83+'Вт День 2 Нед 1'!T83+'Ср День 3 Нед 1'!R83+'Чт День 4 Нед 1'!T83+'Чт День 4 Нед 1'!U83+'Пт День 5 Нед 1'!O83+'Сб День 6 Нед 1'!U83+'Сб День 6 Нед 1'!V83</f>
        <v>0</v>
      </c>
      <c r="F83" s="183">
        <f>'Сб День 6 Нед 1'!Y83+'Пт День 5 Нед 1'!R83+'Чт День 4 Нед 1'!X83+'Ср День 3 Нед 1'!U83+'Вт День 2 Нед 1'!W83+'Пн День 1 Нед 1'!R83</f>
        <v>0</v>
      </c>
      <c r="G83" s="183">
        <f>'Сб День 6 Нед 1'!AC83+'Пт День 5 Нед 1'!V83+'Чт День 4 Нед 1'!AB83+'Ср День 3 Нед 1'!Y83+'Вт День 2 Нед 1'!AA83+'Пн День 1 Нед 1'!V83</f>
        <v>0</v>
      </c>
      <c r="H83" s="38">
        <f>'Сб День 6 Нед 1'!AG83+'Пт День 5 Нед 1'!Z83+'Чт День 4 Нед 1'!AF83+'Ср День 3 Нед 1'!AC83+'Вт День 2 Нед 1'!AE83+'Пн День 1 Нед 1'!Z83</f>
        <v>2.0400000000000001E-2</v>
      </c>
      <c r="I83" s="177">
        <f t="shared" si="1"/>
        <v>2.0400000000000001E-2</v>
      </c>
    </row>
    <row r="84" spans="1:9" x14ac:dyDescent="0.25">
      <c r="A84" s="15">
        <v>70</v>
      </c>
      <c r="B84" s="251" t="s">
        <v>70</v>
      </c>
      <c r="C84" s="17" t="s">
        <v>12</v>
      </c>
      <c r="D84" s="183">
        <f>'Пн День 1 Нед 1'!J84+'Вт День 2 Нед 1'!L84+'Ср День 3 Нед 1'!L84+'Чт День 4 Нед 1'!L84+'Чт День 4 Нед 1'!M84+'Пт День 5 Нед 1'!J84+'Сб День 6 Нед 1'!L84+'Сб День 6 Нед 1'!M84</f>
        <v>5.0000000000000001E-3</v>
      </c>
      <c r="E84" s="183">
        <f>'Пн День 1 Нед 1'!O84+'Вт День 2 Нед 1'!T84+'Ср День 3 Нед 1'!R84+'Чт День 4 Нед 1'!T84+'Чт День 4 Нед 1'!U84+'Пт День 5 Нед 1'!O84+'Сб День 6 Нед 1'!U84+'Сб День 6 Нед 1'!V84</f>
        <v>5.0000000000000001E-3</v>
      </c>
      <c r="F84" s="183">
        <f>'Сб День 6 Нед 1'!Y84+'Пт День 5 Нед 1'!R84+'Чт День 4 Нед 1'!X84+'Ср День 3 Нед 1'!U84+'Вт День 2 Нед 1'!W84+'Пн День 1 Нед 1'!R84</f>
        <v>0</v>
      </c>
      <c r="G84" s="183">
        <f>'Сб День 6 Нед 1'!AC84+'Пт День 5 Нед 1'!V84+'Чт День 4 Нед 1'!AB84+'Ср День 3 Нед 1'!Y84+'Вт День 2 Нед 1'!AA84+'Пн День 1 Нед 1'!V84</f>
        <v>0</v>
      </c>
      <c r="H84" s="38">
        <f>'Сб День 6 Нед 1'!AG84+'Пт День 5 Нед 1'!Z84+'Чт День 4 Нед 1'!AF84+'Ср День 3 Нед 1'!AC84+'Вт День 2 Нед 1'!AE84+'Пн День 1 Нед 1'!Z84</f>
        <v>1.5299999999999999E-2</v>
      </c>
      <c r="I84" s="177">
        <f t="shared" si="1"/>
        <v>2.53E-2</v>
      </c>
    </row>
    <row r="85" spans="1:9" ht="15" customHeight="1" x14ac:dyDescent="0.25">
      <c r="A85" s="15">
        <v>71</v>
      </c>
      <c r="B85" s="256" t="s">
        <v>101</v>
      </c>
      <c r="C85" s="17" t="s">
        <v>12</v>
      </c>
      <c r="D85" s="183">
        <f>'Пн День 1 Нед 1'!J85+'Вт День 2 Нед 1'!L85+'Ср День 3 Нед 1'!L85+'Чт День 4 Нед 1'!L85+'Чт День 4 Нед 1'!M85+'Пт День 5 Нед 1'!J85+'Сб День 6 Нед 1'!L85+'Сб День 6 Нед 1'!M85</f>
        <v>0</v>
      </c>
      <c r="E85" s="183">
        <f>'Пн День 1 Нед 1'!O85+'Вт День 2 Нед 1'!T85+'Ср День 3 Нед 1'!R85+'Чт День 4 Нед 1'!T85+'Чт День 4 Нед 1'!U85+'Пт День 5 Нед 1'!O85+'Сб День 6 Нед 1'!U85+'Сб День 6 Нед 1'!V85</f>
        <v>0</v>
      </c>
      <c r="F85" s="183">
        <f>'Сб День 6 Нед 1'!Y85+'Пт День 5 Нед 1'!R85+'Чт День 4 Нед 1'!X85+'Ср День 3 Нед 1'!U85+'Вт День 2 Нед 1'!W85+'Пн День 1 Нед 1'!R85</f>
        <v>0</v>
      </c>
      <c r="G85" s="183">
        <f>'Сб День 6 Нед 1'!AC85+'Пт День 5 Нед 1'!V85+'Чт День 4 Нед 1'!AB85+'Ср День 3 Нед 1'!Y85+'Вт День 2 Нед 1'!AA85+'Пн День 1 Нед 1'!V85</f>
        <v>0</v>
      </c>
      <c r="H85" s="38">
        <f>'Сб День 6 Нед 1'!AG85+'Пт День 5 Нед 1'!Z85+'Чт День 4 Нед 1'!AF85+'Ср День 3 Нед 1'!AC85+'Вт День 2 Нед 1'!AE85+'Пн День 1 Нед 1'!Z85</f>
        <v>0</v>
      </c>
      <c r="I85" s="177">
        <f t="shared" si="1"/>
        <v>0</v>
      </c>
    </row>
    <row r="86" spans="1:9" ht="15" customHeight="1" x14ac:dyDescent="0.25">
      <c r="A86" s="15">
        <v>72</v>
      </c>
      <c r="B86" s="256" t="s">
        <v>109</v>
      </c>
      <c r="C86" s="17" t="s">
        <v>12</v>
      </c>
      <c r="D86" s="183">
        <f>'Пн День 1 Нед 1'!J86+'Вт День 2 Нед 1'!L86+'Ср День 3 Нед 1'!L86+'Чт День 4 Нед 1'!L86+'Чт День 4 Нед 1'!M86+'Пт День 5 Нед 1'!J86+'Сб День 6 Нед 1'!L86+'Сб День 6 Нед 1'!M86</f>
        <v>0</v>
      </c>
      <c r="E86" s="183">
        <f>'Пн День 1 Нед 1'!O86+'Вт День 2 Нед 1'!T86+'Ср День 3 Нед 1'!R86+'Чт День 4 Нед 1'!T86+'Чт День 4 Нед 1'!U86+'Пт День 5 Нед 1'!O86+'Сб День 6 Нед 1'!U86+'Сб День 6 Нед 1'!V86</f>
        <v>0</v>
      </c>
      <c r="F86" s="183">
        <f>'Сб День 6 Нед 1'!Y86+'Пт День 5 Нед 1'!R86+'Чт День 4 Нед 1'!X86+'Ср День 3 Нед 1'!U86+'Вт День 2 Нед 1'!W86+'Пн День 1 Нед 1'!R86</f>
        <v>0</v>
      </c>
      <c r="G86" s="183">
        <f>'Сб День 6 Нед 1'!AC86+'Пт День 5 Нед 1'!V86+'Чт День 4 Нед 1'!AB86+'Ср День 3 Нед 1'!Y86+'Вт День 2 Нед 1'!AA86+'Пн День 1 Нед 1'!V86</f>
        <v>0</v>
      </c>
      <c r="H86" s="38">
        <f>'Сб День 6 Нед 1'!AG86+'Пт День 5 Нед 1'!Z86+'Чт День 4 Нед 1'!AF86+'Ср День 3 Нед 1'!AC86+'Вт День 2 Нед 1'!AE86+'Пн День 1 Нед 1'!Z86</f>
        <v>0</v>
      </c>
      <c r="I86" s="177">
        <f t="shared" si="1"/>
        <v>0</v>
      </c>
    </row>
    <row r="87" spans="1:9" ht="15" customHeight="1" x14ac:dyDescent="0.25">
      <c r="A87" s="15">
        <v>73</v>
      </c>
      <c r="B87" s="256" t="s">
        <v>110</v>
      </c>
      <c r="C87" s="17" t="s">
        <v>12</v>
      </c>
      <c r="D87" s="183">
        <f>'Пн День 1 Нед 1'!J87+'Вт День 2 Нед 1'!L87+'Ср День 3 Нед 1'!L87+'Чт День 4 Нед 1'!L87+'Чт День 4 Нед 1'!M87+'Пт День 5 Нед 1'!J87+'Сб День 6 Нед 1'!L87+'Сб День 6 Нед 1'!M87</f>
        <v>0</v>
      </c>
      <c r="E87" s="183">
        <f>'Пн День 1 Нед 1'!O87+'Вт День 2 Нед 1'!T87+'Ср День 3 Нед 1'!R87+'Чт День 4 Нед 1'!T87+'Чт День 4 Нед 1'!U87+'Пт День 5 Нед 1'!O87+'Сб День 6 Нед 1'!U87+'Сб День 6 Нед 1'!V87</f>
        <v>0</v>
      </c>
      <c r="F87" s="183">
        <f>'Сб День 6 Нед 1'!Y87+'Пт День 5 Нед 1'!R87+'Чт День 4 Нед 1'!X87+'Ср День 3 Нед 1'!U87+'Вт День 2 Нед 1'!W87+'Пн День 1 Нед 1'!R87</f>
        <v>0</v>
      </c>
      <c r="G87" s="183">
        <f>'Сб День 6 Нед 1'!AC87+'Пт День 5 Нед 1'!V87+'Чт День 4 Нед 1'!AB87+'Ср День 3 Нед 1'!Y87+'Вт День 2 Нед 1'!AA87+'Пн День 1 Нед 1'!V87</f>
        <v>0</v>
      </c>
      <c r="H87" s="38">
        <f>'Сб День 6 Нед 1'!AG87+'Пт День 5 Нед 1'!Z87+'Чт День 4 Нед 1'!AF87+'Ср День 3 Нед 1'!AC87+'Вт День 2 Нед 1'!AE87+'Пн День 1 Нед 1'!Z87</f>
        <v>0</v>
      </c>
      <c r="I87" s="177">
        <f t="shared" si="1"/>
        <v>0</v>
      </c>
    </row>
    <row r="88" spans="1:9" ht="15" customHeight="1" x14ac:dyDescent="0.25">
      <c r="A88" s="15">
        <v>74</v>
      </c>
      <c r="B88" s="256" t="s">
        <v>179</v>
      </c>
      <c r="C88" s="23" t="s">
        <v>12</v>
      </c>
      <c r="D88" s="183">
        <f>'Пн День 1 Нед 1'!J88+'Вт День 2 Нед 1'!L88+'Ср День 3 Нед 1'!L88+'Чт День 4 Нед 1'!L88+'Чт День 4 Нед 1'!M88+'Пт День 5 Нед 1'!J88+'Сб День 6 Нед 1'!L88+'Сб День 6 Нед 1'!M88</f>
        <v>0</v>
      </c>
      <c r="E88" s="183">
        <f>'Пн День 1 Нед 1'!O88+'Вт День 2 Нед 1'!T88+'Ср День 3 Нед 1'!R88+'Чт День 4 Нед 1'!T88+'Чт День 4 Нед 1'!U88+'Пт День 5 Нед 1'!O88+'Сб День 6 Нед 1'!U88+'Сб День 6 Нед 1'!V88</f>
        <v>0</v>
      </c>
      <c r="F88" s="183">
        <f>'Сб День 6 Нед 1'!Y88+'Пт День 5 Нед 1'!R88+'Чт День 4 Нед 1'!X88+'Ср День 3 Нед 1'!U88+'Вт День 2 Нед 1'!W88+'Пн День 1 Нед 1'!R88</f>
        <v>0</v>
      </c>
      <c r="G88" s="183">
        <f>'Сб День 6 Нед 1'!AC88+'Пт День 5 Нед 1'!V88+'Чт День 4 Нед 1'!AB88+'Ср День 3 Нед 1'!Y88+'Вт День 2 Нед 1'!AA88+'Пн День 1 Нед 1'!V88</f>
        <v>0</v>
      </c>
      <c r="H88" s="38">
        <f>'Сб День 6 Нед 1'!AG88+'Пт День 5 Нед 1'!Z88+'Чт День 4 Нед 1'!AF88+'Ср День 3 Нед 1'!AC88+'Вт День 2 Нед 1'!AE88+'Пн День 1 Нед 1'!Z88</f>
        <v>0</v>
      </c>
      <c r="I88" s="177">
        <f t="shared" si="1"/>
        <v>0</v>
      </c>
    </row>
    <row r="89" spans="1:9" ht="15" customHeight="1" x14ac:dyDescent="0.25">
      <c r="A89" s="15">
        <v>75</v>
      </c>
      <c r="B89" s="256" t="s">
        <v>180</v>
      </c>
      <c r="C89" s="23" t="s">
        <v>12</v>
      </c>
      <c r="D89" s="183">
        <f>'Пн День 1 Нед 1'!J89+'Вт День 2 Нед 1'!L89+'Ср День 3 Нед 1'!L89+'Чт День 4 Нед 1'!L89+'Чт День 4 Нед 1'!M89+'Пт День 5 Нед 1'!J89+'Сб День 6 Нед 1'!L89+'Сб День 6 Нед 1'!M89</f>
        <v>0</v>
      </c>
      <c r="E89" s="183">
        <f>'Пн День 1 Нед 1'!O89+'Вт День 2 Нед 1'!T89+'Ср День 3 Нед 1'!R89+'Чт День 4 Нед 1'!T89+'Чт День 4 Нед 1'!U89+'Пт День 5 Нед 1'!O89+'Сб День 6 Нед 1'!U89+'Сб День 6 Нед 1'!V89</f>
        <v>0</v>
      </c>
      <c r="F89" s="183">
        <f>'Сб День 6 Нед 1'!Y89+'Пт День 5 Нед 1'!R89+'Чт День 4 Нед 1'!X89+'Ср День 3 Нед 1'!U89+'Вт День 2 Нед 1'!W89+'Пн День 1 Нед 1'!R89</f>
        <v>0</v>
      </c>
      <c r="G89" s="183">
        <f>'Сб День 6 Нед 1'!AC89+'Пт День 5 Нед 1'!V89+'Чт День 4 Нед 1'!AB89+'Ср День 3 Нед 1'!Y89+'Вт День 2 Нед 1'!AA89+'Пн День 1 Нед 1'!V89</f>
        <v>0</v>
      </c>
      <c r="H89" s="38">
        <f>'Сб День 6 Нед 1'!AG89+'Пт День 5 Нед 1'!Z89+'Чт День 4 Нед 1'!AF89+'Ср День 3 Нед 1'!AC89+'Вт День 2 Нед 1'!AE89+'Пн День 1 Нед 1'!Z89</f>
        <v>0</v>
      </c>
      <c r="I89" s="177">
        <f t="shared" si="1"/>
        <v>0</v>
      </c>
    </row>
    <row r="90" spans="1:9" ht="15" customHeight="1" x14ac:dyDescent="0.25">
      <c r="A90" s="15"/>
      <c r="B90" s="314" t="s">
        <v>186</v>
      </c>
      <c r="C90" s="20"/>
      <c r="D90" s="183"/>
      <c r="E90" s="183"/>
      <c r="F90" s="183"/>
      <c r="G90" s="183"/>
      <c r="H90" s="38"/>
      <c r="I90" s="177"/>
    </row>
    <row r="91" spans="1:9" ht="15" customHeight="1" x14ac:dyDescent="0.25">
      <c r="A91" s="15">
        <v>76</v>
      </c>
      <c r="B91" s="259" t="s">
        <v>188</v>
      </c>
      <c r="C91" s="20" t="s">
        <v>45</v>
      </c>
      <c r="D91" s="183">
        <f>'Пн День 1 Нед 1'!J91+'Вт День 2 Нед 1'!L91+'Ср День 3 Нед 1'!L91+'Чт День 4 Нед 1'!L91+'Чт День 4 Нед 1'!M91+'Пт День 5 Нед 1'!J91+'Сб День 6 Нед 1'!L91+'Сб День 6 Нед 1'!M91</f>
        <v>0</v>
      </c>
      <c r="E91" s="183">
        <f>'Пн День 1 Нед 1'!O91+'Вт День 2 Нед 1'!T91+'Ср День 3 Нед 1'!R91+'Чт День 4 Нед 1'!T91+'Чт День 4 Нед 1'!U91+'Пт День 5 Нед 1'!O91+'Сб День 6 Нед 1'!U91+'Сб День 6 Нед 1'!V91</f>
        <v>0</v>
      </c>
      <c r="F91" s="183">
        <f>'Сб День 6 Нед 1'!Y91+'Пт День 5 Нед 1'!R91+'Чт День 4 Нед 1'!X91+'Ср День 3 Нед 1'!U91+'Вт День 2 Нед 1'!W91+'Пн День 1 Нед 1'!R91</f>
        <v>0</v>
      </c>
      <c r="G91" s="183">
        <f>'Сб День 6 Нед 1'!AC91+'Пт День 5 Нед 1'!V91+'Чт День 4 Нед 1'!AB91+'Ср День 3 Нед 1'!Y91+'Вт День 2 Нед 1'!AA91+'Пн День 1 Нед 1'!V91</f>
        <v>0</v>
      </c>
      <c r="H91" s="38">
        <f>'Сб День 6 Нед 1'!AG91+'Пт День 5 Нед 1'!Z91+'Чт День 4 Нед 1'!AF91+'Ср День 3 Нед 1'!AC91+'Вт День 2 Нед 1'!AE91+'Пн День 1 Нед 1'!Z91</f>
        <v>0</v>
      </c>
      <c r="I91" s="177">
        <f t="shared" si="1"/>
        <v>0</v>
      </c>
    </row>
    <row r="92" spans="1:9" ht="15" customHeight="1" x14ac:dyDescent="0.25">
      <c r="A92" s="15">
        <v>77</v>
      </c>
      <c r="B92" s="252" t="s">
        <v>2</v>
      </c>
      <c r="C92" s="20" t="s">
        <v>45</v>
      </c>
      <c r="D92" s="183">
        <f>'Пн День 1 Нед 1'!J92+'Вт День 2 Нед 1'!L92+'Ср День 3 Нед 1'!L92+'Чт День 4 Нед 1'!L92+'Чт День 4 Нед 1'!M92+'Пт День 5 Нед 1'!J92+'Сб День 6 Нед 1'!L92+'Сб День 6 Нед 1'!M92</f>
        <v>0</v>
      </c>
      <c r="E92" s="183">
        <f>'Пн День 1 Нед 1'!O92+'Вт День 2 Нед 1'!T92+'Ср День 3 Нед 1'!R92+'Чт День 4 Нед 1'!T92+'Чт День 4 Нед 1'!U92+'Пт День 5 Нед 1'!O92+'Сб День 6 Нед 1'!U92+'Сб День 6 Нед 1'!V92</f>
        <v>0</v>
      </c>
      <c r="F92" s="183">
        <f>'Сб День 6 Нед 1'!Y92+'Пт День 5 Нед 1'!R92+'Чт День 4 Нед 1'!X92+'Ср День 3 Нед 1'!U92+'Вт День 2 Нед 1'!W92+'Пн День 1 Нед 1'!R92</f>
        <v>0</v>
      </c>
      <c r="G92" s="183">
        <f>'Сб День 6 Нед 1'!AC92+'Пт День 5 Нед 1'!V92+'Чт День 4 Нед 1'!AB92+'Ср День 3 Нед 1'!Y92+'Вт День 2 Нед 1'!AA92+'Пн День 1 Нед 1'!V92</f>
        <v>0</v>
      </c>
      <c r="H92" s="38">
        <f>'Сб День 6 Нед 1'!AG92+'Пт День 5 Нед 1'!Z92+'Чт День 4 Нед 1'!AF92+'Ср День 3 Нед 1'!AC92+'Вт День 2 Нед 1'!AE92+'Пн День 1 Нед 1'!Z92</f>
        <v>0</v>
      </c>
      <c r="I92" s="177">
        <f t="shared" si="1"/>
        <v>0</v>
      </c>
    </row>
    <row r="93" spans="1:9" ht="15" customHeight="1" x14ac:dyDescent="0.25">
      <c r="A93" s="26"/>
      <c r="B93" s="314" t="s">
        <v>181</v>
      </c>
      <c r="C93" s="17"/>
      <c r="D93" s="183"/>
      <c r="E93" s="183"/>
      <c r="F93" s="183"/>
      <c r="G93" s="183"/>
      <c r="H93" s="38"/>
      <c r="I93" s="177"/>
    </row>
    <row r="94" spans="1:9" ht="15" customHeight="1" x14ac:dyDescent="0.25">
      <c r="A94" s="27">
        <v>78</v>
      </c>
      <c r="B94" s="252" t="s">
        <v>0</v>
      </c>
      <c r="C94" s="17" t="s">
        <v>82</v>
      </c>
      <c r="D94" s="183">
        <f>'Пн День 1 Нед 1'!J94+'Вт День 2 Нед 1'!L94+'Ср День 3 Нед 1'!L94+'Чт День 4 Нед 1'!L94+'Чт День 4 Нед 1'!M94+'Пт День 5 Нед 1'!J94+'Сб День 6 Нед 1'!L94+'Сб День 6 Нед 1'!M94</f>
        <v>0</v>
      </c>
      <c r="E94" s="183">
        <f>'Пн День 1 Нед 1'!O94+'Вт День 2 Нед 1'!T94+'Ср День 3 Нед 1'!R94+'Чт День 4 Нед 1'!T94+'Чт День 4 Нед 1'!U94+'Пт День 5 Нед 1'!O94+'Сб День 6 Нед 1'!U94+'Сб День 6 Нед 1'!V94</f>
        <v>0</v>
      </c>
      <c r="F94" s="183">
        <f>'Сб День 6 Нед 1'!Y94+'Пт День 5 Нед 1'!R94+'Чт День 4 Нед 1'!X94+'Ср День 3 Нед 1'!U94+'Вт День 2 Нед 1'!W94+'Пн День 1 Нед 1'!R94</f>
        <v>0</v>
      </c>
      <c r="G94" s="183">
        <f>'Сб День 6 Нед 1'!AC94+'Пт День 5 Нед 1'!V94+'Чт День 4 Нед 1'!AB94+'Ср День 3 Нед 1'!Y94+'Вт День 2 Нед 1'!AA94+'Пн День 1 Нед 1'!V94</f>
        <v>0</v>
      </c>
      <c r="H94" s="38">
        <f>'Сб День 6 Нед 1'!AG94+'Пт День 5 Нед 1'!Z94+'Чт День 4 Нед 1'!AF94+'Ср День 3 Нед 1'!AC94+'Вт День 2 Нед 1'!AE94+'Пн День 1 Нед 1'!Z94</f>
        <v>0</v>
      </c>
      <c r="I94" s="177">
        <f t="shared" si="1"/>
        <v>0</v>
      </c>
    </row>
    <row r="95" spans="1:9" ht="15" customHeight="1" x14ac:dyDescent="0.25">
      <c r="A95" s="15">
        <v>79</v>
      </c>
      <c r="B95" s="252" t="s">
        <v>159</v>
      </c>
      <c r="C95" s="17" t="s">
        <v>12</v>
      </c>
      <c r="D95" s="183">
        <f>'Пн День 1 Нед 1'!J95+'Вт День 2 Нед 1'!L95+'Ср День 3 Нед 1'!L95+'Чт День 4 Нед 1'!L95+'Чт День 4 Нед 1'!M95+'Пт День 5 Нед 1'!J95+'Сб День 6 Нед 1'!L95+'Сб День 6 Нед 1'!M95</f>
        <v>0</v>
      </c>
      <c r="E95" s="183">
        <f>'Пн День 1 Нед 1'!O95+'Вт День 2 Нед 1'!T95+'Ср День 3 Нед 1'!R95+'Чт День 4 Нед 1'!T95+'Чт День 4 Нед 1'!U95+'Пт День 5 Нед 1'!O95+'Сб День 6 Нед 1'!U95+'Сб День 6 Нед 1'!V95</f>
        <v>0</v>
      </c>
      <c r="F95" s="183">
        <f>'Сб День 6 Нед 1'!Y95+'Пт День 5 Нед 1'!R95+'Чт День 4 Нед 1'!X95+'Ср День 3 Нед 1'!U95+'Вт День 2 Нед 1'!W95+'Пн День 1 Нед 1'!R95</f>
        <v>3.5000000000000003E-2</v>
      </c>
      <c r="G95" s="183">
        <f>'Сб День 6 Нед 1'!AC95+'Пт День 5 Нед 1'!V95+'Чт День 4 Нед 1'!AB95+'Ср День 3 Нед 1'!Y95+'Вт День 2 Нед 1'!AA95+'Пн День 1 Нед 1'!V95</f>
        <v>0</v>
      </c>
      <c r="H95" s="38">
        <f>'Сб День 6 Нед 1'!AG95+'Пт День 5 Нед 1'!Z95+'Чт День 4 Нед 1'!AF95+'Ср День 3 Нед 1'!AC95+'Вт День 2 Нед 1'!AE95+'Пн День 1 Нед 1'!Z95</f>
        <v>0</v>
      </c>
      <c r="I95" s="177">
        <f t="shared" si="1"/>
        <v>3.5000000000000003E-2</v>
      </c>
    </row>
    <row r="96" spans="1:9" ht="15" customHeight="1" x14ac:dyDescent="0.25">
      <c r="A96" s="27">
        <v>80</v>
      </c>
      <c r="B96" s="251" t="s">
        <v>81</v>
      </c>
      <c r="C96" s="17" t="s">
        <v>12</v>
      </c>
      <c r="D96" s="183">
        <f>'Пн День 1 Нед 1'!J96+'Вт День 2 Нед 1'!L96+'Ср День 3 Нед 1'!L96+'Чт День 4 Нед 1'!L96+'Чт День 4 Нед 1'!M96+'Пт День 5 Нед 1'!J96+'Сб День 6 Нед 1'!L96+'Сб День 6 Нед 1'!M96</f>
        <v>0</v>
      </c>
      <c r="E96" s="183">
        <f>'Пн День 1 Нед 1'!O96+'Вт День 2 Нед 1'!T96+'Ср День 3 Нед 1'!R96+'Чт День 4 Нед 1'!T96+'Чт День 4 Нед 1'!U96+'Пт День 5 Нед 1'!O96+'Сб День 6 Нед 1'!U96+'Сб День 6 Нед 1'!V96</f>
        <v>0</v>
      </c>
      <c r="F96" s="183">
        <f>'Сб День 6 Нед 1'!Y96+'Пт День 5 Нед 1'!R96+'Чт День 4 Нед 1'!X96+'Ср День 3 Нед 1'!U96+'Вт День 2 Нед 1'!W96+'Пн День 1 Нед 1'!R96</f>
        <v>0.2</v>
      </c>
      <c r="G96" s="183">
        <f>'Сб День 6 Нед 1'!AC96+'Пт День 5 Нед 1'!V96+'Чт День 4 Нед 1'!AB96+'Ср День 3 Нед 1'!Y96+'Вт День 2 Нед 1'!AA96+'Пн День 1 Нед 1'!V96</f>
        <v>0</v>
      </c>
      <c r="H96" s="38">
        <f>'Сб День 6 Нед 1'!AG96+'Пт День 5 Нед 1'!Z96+'Чт День 4 Нед 1'!AF96+'Ср День 3 Нед 1'!AC96+'Вт День 2 Нед 1'!AE96+'Пн День 1 Нед 1'!Z96</f>
        <v>0</v>
      </c>
      <c r="I96" s="177">
        <f t="shared" si="1"/>
        <v>0.2</v>
      </c>
    </row>
    <row r="97" spans="1:9" ht="15" customHeight="1" x14ac:dyDescent="0.25">
      <c r="A97" s="15">
        <v>81</v>
      </c>
      <c r="B97" s="258" t="s">
        <v>3</v>
      </c>
      <c r="C97" s="29" t="s">
        <v>12</v>
      </c>
      <c r="D97" s="183">
        <f>'Пн День 1 Нед 1'!J97+'Вт День 2 Нед 1'!L97+'Ср День 3 Нед 1'!L97+'Чт День 4 Нед 1'!L97+'Чт День 4 Нед 1'!M97+'Пт День 5 Нед 1'!J97+'Сб День 6 Нед 1'!L97+'Сб День 6 Нед 1'!M97</f>
        <v>0</v>
      </c>
      <c r="E97" s="183">
        <f>'Пн День 1 Нед 1'!O97+'Вт День 2 Нед 1'!T97+'Ср День 3 Нед 1'!R97+'Чт День 4 Нед 1'!T97+'Чт День 4 Нед 1'!U97+'Пт День 5 Нед 1'!O97+'Сб День 6 Нед 1'!U97+'Сб День 6 Нед 1'!V97</f>
        <v>0</v>
      </c>
      <c r="F97" s="183">
        <f>'Сб День 6 Нед 1'!Y97+'Пт День 5 Нед 1'!R97+'Чт День 4 Нед 1'!X97+'Ср День 3 Нед 1'!U97+'Вт День 2 Нед 1'!W97+'Пн День 1 Нед 1'!R97</f>
        <v>0.04</v>
      </c>
      <c r="G97" s="183">
        <f>'Сб День 6 Нед 1'!AC97+'Пт День 5 Нед 1'!V97+'Чт День 4 Нед 1'!AB97+'Ср День 3 Нед 1'!Y97+'Вт День 2 Нед 1'!AA97+'Пн День 1 Нед 1'!V97</f>
        <v>0</v>
      </c>
      <c r="H97" s="38">
        <f>'Сб День 6 Нед 1'!AG97+'Пт День 5 Нед 1'!Z97+'Чт День 4 Нед 1'!AF97+'Ср День 3 Нед 1'!AC97+'Вт День 2 Нед 1'!AE97+'Пн День 1 Нед 1'!Z97</f>
        <v>0</v>
      </c>
      <c r="I97" s="177">
        <f t="shared" si="1"/>
        <v>0.04</v>
      </c>
    </row>
    <row r="98" spans="1:9" ht="15" customHeight="1" x14ac:dyDescent="0.25">
      <c r="A98" s="27">
        <v>82</v>
      </c>
      <c r="B98" s="258" t="s">
        <v>183</v>
      </c>
      <c r="C98" s="29" t="s">
        <v>12</v>
      </c>
      <c r="D98" s="183">
        <f>'Пн День 1 Нед 1'!J98+'Вт День 2 Нед 1'!L98+'Ср День 3 Нед 1'!L98+'Чт День 4 Нед 1'!L98+'Чт День 4 Нед 1'!M98+'Пт День 5 Нед 1'!J98+'Сб День 6 Нед 1'!L98+'Сб День 6 Нед 1'!M98</f>
        <v>0</v>
      </c>
      <c r="E98" s="183">
        <f>'Пн День 1 Нед 1'!O98+'Вт День 2 Нед 1'!T98+'Ср День 3 Нед 1'!R98+'Чт День 4 Нед 1'!T98+'Чт День 4 Нед 1'!U98+'Пт День 5 Нед 1'!O98+'Сб День 6 Нед 1'!U98+'Сб День 6 Нед 1'!V98</f>
        <v>0</v>
      </c>
      <c r="F98" s="183">
        <f>'Сб День 6 Нед 1'!Y98+'Пт День 5 Нед 1'!R98+'Чт День 4 Нед 1'!X98+'Ср День 3 Нед 1'!U98+'Вт День 2 Нед 1'!W98+'Пн День 1 Нед 1'!R98</f>
        <v>0.03</v>
      </c>
      <c r="G98" s="183">
        <f>'Сб День 6 Нед 1'!AC98+'Пт День 5 Нед 1'!V98+'Чт День 4 Нед 1'!AB98+'Ср День 3 Нед 1'!Y98+'Вт День 2 Нед 1'!AA98+'Пн День 1 Нед 1'!V98</f>
        <v>0</v>
      </c>
      <c r="H98" s="38">
        <f>'Сб День 6 Нед 1'!AG98+'Пт День 5 Нед 1'!Z98+'Чт День 4 Нед 1'!AF98+'Ср День 3 Нед 1'!AC98+'Вт День 2 Нед 1'!AE98+'Пн День 1 Нед 1'!Z98</f>
        <v>0</v>
      </c>
      <c r="I98" s="177">
        <f t="shared" si="1"/>
        <v>0.03</v>
      </c>
    </row>
    <row r="99" spans="1:9" ht="15" customHeight="1" x14ac:dyDescent="0.25">
      <c r="A99" s="15">
        <v>83</v>
      </c>
      <c r="B99" s="258" t="s">
        <v>184</v>
      </c>
      <c r="C99" s="29" t="s">
        <v>12</v>
      </c>
      <c r="D99" s="183">
        <f>'Пн День 1 Нед 1'!J99+'Вт День 2 Нед 1'!L99+'Ср День 3 Нед 1'!L99+'Чт День 4 Нед 1'!L99+'Чт День 4 Нед 1'!M99+'Пт День 5 Нед 1'!J99+'Сб День 6 Нед 1'!L99+'Сб День 6 Нед 1'!M99</f>
        <v>0</v>
      </c>
      <c r="E99" s="183">
        <f>'Пн День 1 Нед 1'!O99+'Вт День 2 Нед 1'!T99+'Ср День 3 Нед 1'!R99+'Чт День 4 Нед 1'!T99+'Чт День 4 Нед 1'!U99+'Пт День 5 Нед 1'!O99+'Сб День 6 Нед 1'!U99+'Сб День 6 Нед 1'!V99</f>
        <v>0</v>
      </c>
      <c r="F99" s="183">
        <f>'Сб День 6 Нед 1'!Y99+'Пт День 5 Нед 1'!R99+'Чт День 4 Нед 1'!X99+'Ср День 3 Нед 1'!U99+'Вт День 2 Нед 1'!W99+'Пн День 1 Нед 1'!R99</f>
        <v>0</v>
      </c>
      <c r="G99" s="183">
        <f>'Сб День 6 Нед 1'!AC99+'Пт День 5 Нед 1'!V99+'Чт День 4 Нед 1'!AB99+'Ср День 3 Нед 1'!Y99+'Вт День 2 Нед 1'!AA99+'Пн День 1 Нед 1'!V99</f>
        <v>0</v>
      </c>
      <c r="H99" s="38">
        <f>'Сб День 6 Нед 1'!AG99+'Пт День 5 Нед 1'!Z99+'Чт День 4 Нед 1'!AF99+'Ср День 3 Нед 1'!AC99+'Вт День 2 Нед 1'!AE99+'Пн День 1 Нед 1'!Z99</f>
        <v>0</v>
      </c>
      <c r="I99" s="177">
        <f t="shared" si="1"/>
        <v>0</v>
      </c>
    </row>
    <row r="100" spans="1:9" ht="15" customHeight="1" x14ac:dyDescent="0.25">
      <c r="A100" s="27">
        <v>84</v>
      </c>
      <c r="B100" s="258" t="s">
        <v>163</v>
      </c>
      <c r="C100" s="29" t="s">
        <v>12</v>
      </c>
      <c r="D100" s="183">
        <f>'Пн День 1 Нед 1'!J100+'Вт День 2 Нед 1'!L100+'Ср День 3 Нед 1'!L100+'Чт День 4 Нед 1'!L100+'Чт День 4 Нед 1'!M100+'Пт День 5 Нед 1'!J100+'Сб День 6 Нед 1'!L100+'Сб День 6 Нед 1'!M100</f>
        <v>0</v>
      </c>
      <c r="E100" s="183">
        <f>'Пн День 1 Нед 1'!O100+'Вт День 2 Нед 1'!T100+'Ср День 3 Нед 1'!R100+'Чт День 4 Нед 1'!T100+'Чт День 4 Нед 1'!U100+'Пт День 5 Нед 1'!O100+'Сб День 6 Нед 1'!U100+'Сб День 6 Нед 1'!V100</f>
        <v>0</v>
      </c>
      <c r="F100" s="183">
        <f>'Сб День 6 Нед 1'!Y100+'Пт День 5 Нед 1'!R100+'Чт День 4 Нед 1'!X100+'Ср День 3 Нед 1'!U100+'Вт День 2 Нед 1'!W100+'Пн День 1 Нед 1'!R100</f>
        <v>0</v>
      </c>
      <c r="G100" s="183">
        <f>'Сб День 6 Нед 1'!AC100+'Пт День 5 Нед 1'!V100+'Чт День 4 Нед 1'!AB100+'Ср День 3 Нед 1'!Y100+'Вт День 2 Нед 1'!AA100+'Пн День 1 Нед 1'!V100</f>
        <v>0</v>
      </c>
      <c r="H100" s="38">
        <f>'Сб День 6 Нед 1'!AG100+'Пт День 5 Нед 1'!Z100+'Чт День 4 Нед 1'!AF100+'Ср День 3 Нед 1'!AC100+'Вт День 2 Нед 1'!AE100+'Пн День 1 Нед 1'!Z100</f>
        <v>0</v>
      </c>
      <c r="I100" s="177">
        <f t="shared" si="1"/>
        <v>0</v>
      </c>
    </row>
    <row r="101" spans="1:9" ht="15" customHeight="1" x14ac:dyDescent="0.25">
      <c r="A101" s="15">
        <v>85</v>
      </c>
      <c r="B101" s="258" t="s">
        <v>182</v>
      </c>
      <c r="C101" s="29" t="s">
        <v>12</v>
      </c>
      <c r="D101" s="183">
        <f>'Пн День 1 Нед 1'!J101+'Вт День 2 Нед 1'!L101+'Ср День 3 Нед 1'!L101+'Чт День 4 Нед 1'!L101+'Чт День 4 Нед 1'!M101+'Пт День 5 Нед 1'!J101+'Сб День 6 Нед 1'!L101+'Сб День 6 Нед 1'!M101</f>
        <v>0</v>
      </c>
      <c r="E101" s="183">
        <f>'Пн День 1 Нед 1'!O101+'Вт День 2 Нед 1'!T101+'Ср День 3 Нед 1'!R101+'Чт День 4 Нед 1'!T101+'Чт День 4 Нед 1'!U101+'Пт День 5 Нед 1'!O101+'Сб День 6 Нед 1'!U101+'Сб День 6 Нед 1'!V101</f>
        <v>0</v>
      </c>
      <c r="F101" s="183">
        <f>'Сб День 6 Нед 1'!Y101+'Пт День 5 Нед 1'!R101+'Чт День 4 Нед 1'!X101+'Ср День 3 Нед 1'!U101+'Вт День 2 Нед 1'!W101+'Пн День 1 Нед 1'!R101</f>
        <v>0</v>
      </c>
      <c r="G101" s="183">
        <f>'Сб День 6 Нед 1'!AC101+'Пт День 5 Нед 1'!V101+'Чт День 4 Нед 1'!AB101+'Ср День 3 Нед 1'!Y101+'Вт День 2 Нед 1'!AA101+'Пн День 1 Нед 1'!V101</f>
        <v>0</v>
      </c>
      <c r="H101" s="38">
        <f>'Сб День 6 Нед 1'!AG101+'Пт День 5 Нед 1'!Z101+'Чт День 4 Нед 1'!AF101+'Ср День 3 Нед 1'!AC101+'Вт День 2 Нед 1'!AE101+'Пн День 1 Нед 1'!Z101</f>
        <v>0</v>
      </c>
      <c r="I101" s="177">
        <f t="shared" si="1"/>
        <v>0</v>
      </c>
    </row>
    <row r="102" spans="1:9" ht="15" customHeight="1" x14ac:dyDescent="0.25">
      <c r="A102" s="27">
        <v>86</v>
      </c>
      <c r="B102" s="252" t="s">
        <v>185</v>
      </c>
      <c r="C102" s="39" t="s">
        <v>82</v>
      </c>
      <c r="D102" s="183">
        <f>'Пн День 1 Нед 1'!J102+'Вт День 2 Нед 1'!L102+'Ср День 3 Нед 1'!L102+'Чт День 4 Нед 1'!L102+'Чт День 4 Нед 1'!M102+'Пт День 5 Нед 1'!J102+'Сб День 6 Нед 1'!L102+'Сб День 6 Нед 1'!M102</f>
        <v>0</v>
      </c>
      <c r="E102" s="183">
        <f>'Пн День 1 Нед 1'!O102+'Вт День 2 Нед 1'!T102+'Ср День 3 Нед 1'!R102+'Чт День 4 Нед 1'!T102+'Чт День 4 Нед 1'!U102+'Пт День 5 Нед 1'!O102+'Сб День 6 Нед 1'!U102+'Сб День 6 Нед 1'!V102</f>
        <v>0</v>
      </c>
      <c r="F102" s="183">
        <f>'Сб День 6 Нед 1'!Y102+'Пт День 5 Нед 1'!R102+'Чт День 4 Нед 1'!X102+'Ср День 3 Нед 1'!U102+'Вт День 2 Нед 1'!W102+'Пн День 1 Нед 1'!R102</f>
        <v>0</v>
      </c>
      <c r="G102" s="183">
        <f>'Сб День 6 Нед 1'!AC102+'Пт День 5 Нед 1'!V102+'Чт День 4 Нед 1'!AB102+'Ср День 3 Нед 1'!Y102+'Вт День 2 Нед 1'!AA102+'Пн День 1 Нед 1'!V102</f>
        <v>0</v>
      </c>
      <c r="H102" s="38">
        <f>'Сб День 6 Нед 1'!AG102+'Пт День 5 Нед 1'!Z102+'Чт День 4 Нед 1'!AF102+'Ср День 3 Нед 1'!AC102+'Вт День 2 Нед 1'!AE102+'Пн День 1 Нед 1'!Z102</f>
        <v>0</v>
      </c>
      <c r="I102" s="177">
        <f t="shared" si="1"/>
        <v>0</v>
      </c>
    </row>
    <row r="103" spans="1:9" ht="12.75" customHeight="1" x14ac:dyDescent="0.25">
      <c r="A103" s="34"/>
      <c r="B103" s="315" t="s">
        <v>83</v>
      </c>
      <c r="C103" s="40"/>
      <c r="D103" s="183">
        <f>'Пн День 1 Нед 1'!J103+'Вт День 2 Нед 1'!L103+'Ср День 3 Нед 1'!L103+'Чт День 4 Нед 1'!L103+'Чт День 4 Нед 1'!M103+'Пт День 5 Нед 1'!J103+'Сб День 6 Нед 1'!L103+'Сб День 6 Нед 1'!M103</f>
        <v>0</v>
      </c>
      <c r="E103" s="183">
        <f>'Пн День 1 Нед 1'!O103+'Вт День 2 Нед 1'!T103+'Ср День 3 Нед 1'!R103+'Чт День 4 Нед 1'!T103+'Чт День 4 Нед 1'!U103+'Пт День 5 Нед 1'!O103+'Сб День 6 Нед 1'!U103+'Сб День 6 Нед 1'!V103</f>
        <v>0</v>
      </c>
      <c r="F103" s="183"/>
      <c r="G103" s="183"/>
      <c r="H103" s="38"/>
      <c r="I103" s="177">
        <f t="shared" si="1"/>
        <v>0</v>
      </c>
    </row>
    <row r="104" spans="1:9" x14ac:dyDescent="0.25">
      <c r="A104" s="15">
        <v>87</v>
      </c>
      <c r="B104" s="251" t="s">
        <v>84</v>
      </c>
      <c r="C104" s="29" t="s">
        <v>12</v>
      </c>
      <c r="D104" s="183">
        <f>'Пн День 1 Нед 1'!J104+'Вт День 2 Нед 1'!L104+'Ср День 3 Нед 1'!L104+'Чт День 4 Нед 1'!L104+'Чт День 4 Нед 1'!M104+'Пт День 5 Нед 1'!J104+'Сб День 6 Нед 1'!L104+'Сб День 6 Нед 1'!M104</f>
        <v>0</v>
      </c>
      <c r="E104" s="183">
        <f>'Пн День 1 Нед 1'!O104+'Вт День 2 Нед 1'!T104+'Ср День 3 Нед 1'!R104+'Чт День 4 Нед 1'!T104+'Чт День 4 Нед 1'!U104+'Пт День 5 Нед 1'!O104+'Сб День 6 Нед 1'!U104+'Сб День 6 Нед 1'!V104</f>
        <v>0</v>
      </c>
      <c r="F104" s="183">
        <f>'Сб День 6 Нед 1'!Y104+'Пт День 5 Нед 1'!R104+'Чт День 4 Нед 1'!X104+'Ср День 3 Нед 1'!U104+'Вт День 2 Нед 1'!W104+'Пн День 1 Нед 1'!R104</f>
        <v>0</v>
      </c>
      <c r="G104" s="183">
        <f>'Сб День 6 Нед 1'!AC104+'Пт День 5 Нед 1'!V104+'Чт День 4 Нед 1'!AB104+'Ср День 3 Нед 1'!Y104+'Вт День 2 Нед 1'!AA104+'Пн День 1 Нед 1'!V104</f>
        <v>0</v>
      </c>
      <c r="H104" s="38">
        <f>'Сб День 6 Нед 1'!AG104+'Пт День 5 Нед 1'!Z104+'Чт День 4 Нед 1'!AF104+'Ср День 3 Нед 1'!AC104+'Вт День 2 Нед 1'!AE104+'Пн День 1 Нед 1'!Z104</f>
        <v>3.8400000000000001E-3</v>
      </c>
      <c r="I104" s="177">
        <f t="shared" si="1"/>
        <v>3.8400000000000001E-3</v>
      </c>
    </row>
    <row r="105" spans="1:9" x14ac:dyDescent="0.25">
      <c r="A105" s="34"/>
      <c r="B105" s="373">
        <v>4.8000000000000001E-2</v>
      </c>
      <c r="C105" s="370" t="s">
        <v>82</v>
      </c>
      <c r="D105" s="183">
        <f>'Пн День 1 Нед 1'!J105+'Вт День 2 Нед 1'!L105+'Ср День 3 Нед 1'!L105+'Чт День 4 Нед 1'!L105+'Чт День 4 Нед 1'!M105+'Пт День 5 Нед 1'!J105+'Сб День 6 Нед 1'!L105+'Сб День 6 Нед 1'!M105</f>
        <v>0</v>
      </c>
      <c r="E105" s="183">
        <f>'Пн День 1 Нед 1'!O105+'Вт День 2 Нед 1'!T105+'Ср День 3 Нед 1'!R105+'Чт День 4 Нед 1'!T105+'Чт День 4 Нед 1'!U105+'Пт День 5 Нед 1'!O105+'Сб День 6 Нед 1'!U105+'Сб День 6 Нед 1'!V105</f>
        <v>0</v>
      </c>
      <c r="F105" s="368">
        <f>F104/B105</f>
        <v>0</v>
      </c>
      <c r="G105" s="368">
        <f>G104/B105</f>
        <v>0</v>
      </c>
      <c r="H105" s="369">
        <f>H104/B105</f>
        <v>0.08</v>
      </c>
      <c r="I105" s="412">
        <f t="shared" si="1"/>
        <v>0.08</v>
      </c>
    </row>
    <row r="106" spans="1:9" ht="15" customHeight="1" x14ac:dyDescent="0.25">
      <c r="A106" s="45"/>
      <c r="B106" s="271" t="s">
        <v>189</v>
      </c>
      <c r="C106" s="35"/>
      <c r="D106" s="183"/>
      <c r="E106" s="183"/>
      <c r="F106" s="183"/>
      <c r="G106" s="183"/>
      <c r="H106" s="38"/>
      <c r="I106" s="177"/>
    </row>
    <row r="107" spans="1:9" ht="15" customHeight="1" x14ac:dyDescent="0.25">
      <c r="A107" s="15">
        <v>88</v>
      </c>
      <c r="B107" s="252" t="s">
        <v>71</v>
      </c>
      <c r="C107" s="20" t="s">
        <v>12</v>
      </c>
      <c r="D107" s="183">
        <f>'Пн День 1 Нед 1'!J107+'Вт День 2 Нед 1'!L107+'Ср День 3 Нед 1'!L107+'Чт День 4 Нед 1'!L107+'Чт День 4 Нед 1'!M107+'Пт День 5 Нед 1'!J107+'Сб День 6 Нед 1'!L107+'Сб День 6 Нед 1'!M107</f>
        <v>0</v>
      </c>
      <c r="E107" s="183">
        <f>'Пн День 1 Нед 1'!O107+'Вт День 2 Нед 1'!T107+'Ср День 3 Нед 1'!R107+'Чт День 4 Нед 1'!T107+'Чт День 4 Нед 1'!U107+'Пт День 5 Нед 1'!O107+'Сб День 6 Нед 1'!U107+'Сб День 6 Нед 1'!V107</f>
        <v>0</v>
      </c>
      <c r="F107" s="183">
        <f>'Сб День 6 Нед 1'!Y107+'Пт День 5 Нед 1'!R107+'Чт День 4 Нед 1'!X107+'Ср День 3 Нед 1'!U107+'Вт День 2 Нед 1'!W107+'Пн День 1 Нед 1'!R107</f>
        <v>0</v>
      </c>
      <c r="G107" s="183">
        <f>'Сб День 6 Нед 1'!AC107+'Пт День 5 Нед 1'!V107+'Чт День 4 Нед 1'!AB107+'Ср День 3 Нед 1'!Y107+'Вт День 2 Нед 1'!AA107+'Пн День 1 Нед 1'!V107</f>
        <v>0</v>
      </c>
      <c r="H107" s="38">
        <f>'Сб День 6 Нед 1'!AG107+'Пт День 5 Нед 1'!Z107+'Чт День 4 Нед 1'!AF107+'Ср День 3 Нед 1'!AC107+'Вт День 2 Нед 1'!AE107+'Пн День 1 Нед 1'!Z107</f>
        <v>0</v>
      </c>
      <c r="I107" s="177">
        <f t="shared" si="1"/>
        <v>0</v>
      </c>
    </row>
    <row r="108" spans="1:9" ht="15" customHeight="1" x14ac:dyDescent="0.25">
      <c r="A108" s="15">
        <v>89</v>
      </c>
      <c r="B108" s="257" t="s">
        <v>102</v>
      </c>
      <c r="C108" s="25" t="s">
        <v>12</v>
      </c>
      <c r="D108" s="183">
        <f>'Пн День 1 Нед 1'!J108+'Вт День 2 Нед 1'!L108+'Ср День 3 Нед 1'!L108+'Чт День 4 Нед 1'!L108+'Чт День 4 Нед 1'!M108+'Пт День 5 Нед 1'!J108+'Сб День 6 Нед 1'!L108+'Сб День 6 Нед 1'!M108</f>
        <v>0</v>
      </c>
      <c r="E108" s="183">
        <f>'Пн День 1 Нед 1'!O108+'Вт День 2 Нед 1'!T108+'Ср День 3 Нед 1'!R108+'Чт День 4 Нед 1'!T108+'Чт День 4 Нед 1'!U108+'Пт День 5 Нед 1'!O108+'Сб День 6 Нед 1'!U108+'Сб День 6 Нед 1'!V108</f>
        <v>0</v>
      </c>
      <c r="F108" s="183">
        <f>'Сб День 6 Нед 1'!Y108+'Пт День 5 Нед 1'!R108+'Чт День 4 Нед 1'!X108+'Ср День 3 Нед 1'!U108+'Вт День 2 Нед 1'!W108+'Пн День 1 Нед 1'!R108</f>
        <v>0</v>
      </c>
      <c r="G108" s="183">
        <f>'Сб День 6 Нед 1'!AC108+'Пт День 5 Нед 1'!V108+'Чт День 4 Нед 1'!AB108+'Ср День 3 Нед 1'!Y108+'Вт День 2 Нед 1'!AA108+'Пн День 1 Нед 1'!V108</f>
        <v>0</v>
      </c>
      <c r="H108" s="38">
        <f>'Сб День 6 Нед 1'!AG108+'Пт День 5 Нед 1'!Z108+'Чт День 4 Нед 1'!AF108+'Ср День 3 Нед 1'!AC108+'Вт День 2 Нед 1'!AE108+'Пн День 1 Нед 1'!Z108</f>
        <v>0</v>
      </c>
      <c r="I108" s="177">
        <f t="shared" si="1"/>
        <v>0</v>
      </c>
    </row>
    <row r="109" spans="1:9" ht="15" customHeight="1" x14ac:dyDescent="0.25">
      <c r="A109" s="15">
        <v>90</v>
      </c>
      <c r="B109" s="257" t="s">
        <v>80</v>
      </c>
      <c r="C109" s="25" t="s">
        <v>12</v>
      </c>
      <c r="D109" s="183">
        <f>'Пн День 1 Нед 1'!J109+'Вт День 2 Нед 1'!L109+'Ср День 3 Нед 1'!L109+'Чт День 4 Нед 1'!L109+'Чт День 4 Нед 1'!M109+'Пт День 5 Нед 1'!J109+'Сб День 6 Нед 1'!L109+'Сб День 6 Нед 1'!M109</f>
        <v>0</v>
      </c>
      <c r="E109" s="183">
        <f>'Пн День 1 Нед 1'!O109+'Вт День 2 Нед 1'!T109+'Ср День 3 Нед 1'!R109+'Чт День 4 Нед 1'!T109+'Чт День 4 Нед 1'!U109+'Пт День 5 Нед 1'!O109+'Сб День 6 Нед 1'!U109+'Сб День 6 Нед 1'!V109</f>
        <v>0</v>
      </c>
      <c r="F109" s="183">
        <f>'Сб День 6 Нед 1'!Y109+'Пт День 5 Нед 1'!R109+'Чт День 4 Нед 1'!X109+'Ср День 3 Нед 1'!U109+'Вт День 2 Нед 1'!W109+'Пн День 1 Нед 1'!R109</f>
        <v>0</v>
      </c>
      <c r="G109" s="183">
        <f>'Сб День 6 Нед 1'!AC109+'Пт День 5 Нед 1'!V109+'Чт День 4 Нед 1'!AB109+'Ср День 3 Нед 1'!Y109+'Вт День 2 Нед 1'!AA109+'Пн День 1 Нед 1'!V109</f>
        <v>0</v>
      </c>
      <c r="H109" s="38">
        <f>'Сб День 6 Нед 1'!AG109+'Пт День 5 Нед 1'!Z109+'Чт День 4 Нед 1'!AF109+'Ср День 3 Нед 1'!AC109+'Вт День 2 Нед 1'!AE109+'Пн День 1 Нед 1'!Z109</f>
        <v>0</v>
      </c>
      <c r="I109" s="177">
        <f t="shared" si="1"/>
        <v>0</v>
      </c>
    </row>
    <row r="110" spans="1:9" ht="15" customHeight="1" x14ac:dyDescent="0.25">
      <c r="A110" s="15">
        <v>91</v>
      </c>
      <c r="B110" s="251" t="s">
        <v>103</v>
      </c>
      <c r="C110" s="25" t="s">
        <v>12</v>
      </c>
      <c r="D110" s="183">
        <f>'Пн День 1 Нед 1'!J110+'Вт День 2 Нед 1'!L110+'Ср День 3 Нед 1'!L110+'Чт День 4 Нед 1'!L110+'Чт День 4 Нед 1'!M110+'Пт День 5 Нед 1'!J110+'Сб День 6 Нед 1'!L110+'Сб День 6 Нед 1'!M110</f>
        <v>0</v>
      </c>
      <c r="E110" s="183">
        <f>'Пн День 1 Нед 1'!O110+'Вт День 2 Нед 1'!T110+'Ср День 3 Нед 1'!R110+'Чт День 4 Нед 1'!T110+'Чт День 4 Нед 1'!U110+'Пт День 5 Нед 1'!O110+'Сб День 6 Нед 1'!U110+'Сб День 6 Нед 1'!V110</f>
        <v>0</v>
      </c>
      <c r="F110" s="183">
        <f>'Сб День 6 Нед 1'!Y110+'Пт День 5 Нед 1'!R110+'Чт День 4 Нед 1'!X110+'Ср День 3 Нед 1'!U110+'Вт День 2 Нед 1'!W110+'Пн День 1 Нед 1'!R110</f>
        <v>0</v>
      </c>
      <c r="G110" s="183">
        <f>'Сб День 6 Нед 1'!AC110+'Пт День 5 Нед 1'!V110+'Чт День 4 Нед 1'!AB110+'Ср День 3 Нед 1'!Y110+'Вт День 2 Нед 1'!AA110+'Пн День 1 Нед 1'!V110</f>
        <v>0</v>
      </c>
      <c r="H110" s="38">
        <f>'Сб День 6 Нед 1'!AG110+'Пт День 5 Нед 1'!Z110+'Чт День 4 Нед 1'!AF110+'Ср День 3 Нед 1'!AC110+'Вт День 2 Нед 1'!AE110+'Пн День 1 Нед 1'!Z110</f>
        <v>0</v>
      </c>
      <c r="I110" s="177">
        <f t="shared" si="1"/>
        <v>0</v>
      </c>
    </row>
    <row r="111" spans="1:9" ht="15" customHeight="1" x14ac:dyDescent="0.25">
      <c r="A111" s="15">
        <v>92</v>
      </c>
      <c r="B111" s="251" t="s">
        <v>104</v>
      </c>
      <c r="C111" s="25" t="s">
        <v>12</v>
      </c>
      <c r="D111" s="183">
        <f>'Пн День 1 Нед 1'!J111+'Вт День 2 Нед 1'!L111+'Ср День 3 Нед 1'!L111+'Чт День 4 Нед 1'!L111+'Чт День 4 Нед 1'!M111+'Пт День 5 Нед 1'!J111+'Сб День 6 Нед 1'!L111+'Сб День 6 Нед 1'!M111</f>
        <v>0</v>
      </c>
      <c r="E111" s="183">
        <f>'Пн День 1 Нед 1'!O111+'Вт День 2 Нед 1'!T111+'Ср День 3 Нед 1'!R111+'Чт День 4 Нед 1'!T111+'Чт День 4 Нед 1'!U111+'Пт День 5 Нед 1'!O111+'Сб День 6 Нед 1'!U111+'Сб День 6 Нед 1'!V111</f>
        <v>0</v>
      </c>
      <c r="F111" s="183">
        <f>'Сб День 6 Нед 1'!Y111+'Пт День 5 Нед 1'!R111+'Чт День 4 Нед 1'!X111+'Ср День 3 Нед 1'!U111+'Вт День 2 Нед 1'!W111+'Пн День 1 Нед 1'!R111</f>
        <v>0</v>
      </c>
      <c r="G111" s="183">
        <f>'Сб День 6 Нед 1'!AC111+'Пт День 5 Нед 1'!V111+'Чт День 4 Нед 1'!AB111+'Ср День 3 Нед 1'!Y111+'Вт День 2 Нед 1'!AA111+'Пн День 1 Нед 1'!V111</f>
        <v>0</v>
      </c>
      <c r="H111" s="38">
        <f>'Сб День 6 Нед 1'!AG111+'Пт День 5 Нед 1'!Z111+'Чт День 4 Нед 1'!AF111+'Ср День 3 Нед 1'!AC111+'Вт День 2 Нед 1'!AE111+'Пн День 1 Нед 1'!Z111</f>
        <v>0</v>
      </c>
      <c r="I111" s="177">
        <f t="shared" si="1"/>
        <v>0</v>
      </c>
    </row>
    <row r="112" spans="1:9" ht="15" customHeight="1" x14ac:dyDescent="0.25">
      <c r="A112" s="15">
        <v>93</v>
      </c>
      <c r="B112" s="257" t="s">
        <v>108</v>
      </c>
      <c r="C112" s="25" t="s">
        <v>12</v>
      </c>
      <c r="D112" s="183">
        <f>'Пн День 1 Нед 1'!J112+'Вт День 2 Нед 1'!L112+'Ср День 3 Нед 1'!L112+'Чт День 4 Нед 1'!L112+'Чт День 4 Нед 1'!M112+'Пт День 5 Нед 1'!J112+'Сб День 6 Нед 1'!L112+'Сб День 6 Нед 1'!M112</f>
        <v>0</v>
      </c>
      <c r="E112" s="183">
        <f>'Пн День 1 Нед 1'!O112+'Вт День 2 Нед 1'!T112+'Ср День 3 Нед 1'!R112+'Чт День 4 Нед 1'!T112+'Чт День 4 Нед 1'!U112+'Пт День 5 Нед 1'!O112+'Сб День 6 Нед 1'!U112+'Сб День 6 Нед 1'!V112</f>
        <v>0</v>
      </c>
      <c r="F112" s="183">
        <f>'Сб День 6 Нед 1'!Y112+'Пт День 5 Нед 1'!R112+'Чт День 4 Нед 1'!X112+'Ср День 3 Нед 1'!U112+'Вт День 2 Нед 1'!W112+'Пн День 1 Нед 1'!R112</f>
        <v>0</v>
      </c>
      <c r="G112" s="183">
        <f>'Сб День 6 Нед 1'!AC112+'Пт День 5 Нед 1'!V112+'Чт День 4 Нед 1'!AB112+'Ср День 3 Нед 1'!Y112+'Вт День 2 Нед 1'!AA112+'Пн День 1 Нед 1'!V112</f>
        <v>0</v>
      </c>
      <c r="H112" s="38">
        <f>'Сб День 6 Нед 1'!AG112+'Пт День 5 Нед 1'!Z112+'Чт День 4 Нед 1'!AF112+'Ср День 3 Нед 1'!AC112+'Вт День 2 Нед 1'!AE112+'Пн День 1 Нед 1'!Z112</f>
        <v>0</v>
      </c>
      <c r="I112" s="177">
        <f t="shared" si="1"/>
        <v>0</v>
      </c>
    </row>
    <row r="113" spans="1:9" ht="15" customHeight="1" x14ac:dyDescent="0.25">
      <c r="A113" s="15">
        <v>94</v>
      </c>
      <c r="B113" s="257" t="s">
        <v>79</v>
      </c>
      <c r="C113" s="25" t="s">
        <v>12</v>
      </c>
      <c r="D113" s="183">
        <f>'Пн День 1 Нед 1'!J113+'Вт День 2 Нед 1'!L113+'Ср День 3 Нед 1'!L113+'Чт День 4 Нед 1'!L113+'Чт День 4 Нед 1'!M113+'Пт День 5 Нед 1'!J113+'Сб День 6 Нед 1'!L113+'Сб День 6 Нед 1'!M113</f>
        <v>0</v>
      </c>
      <c r="E113" s="183">
        <f>'Пн День 1 Нед 1'!O113+'Вт День 2 Нед 1'!T113+'Ср День 3 Нед 1'!R113+'Чт День 4 Нед 1'!T113+'Чт День 4 Нед 1'!U113+'Пт День 5 Нед 1'!O113+'Сб День 6 Нед 1'!U113+'Сб День 6 Нед 1'!V113</f>
        <v>0</v>
      </c>
      <c r="F113" s="183">
        <f>'Сб День 6 Нед 1'!Y113+'Пт День 5 Нед 1'!R113+'Чт День 4 Нед 1'!X113+'Ср День 3 Нед 1'!U113+'Вт День 2 Нед 1'!W113+'Пн День 1 Нед 1'!R113</f>
        <v>0</v>
      </c>
      <c r="G113" s="183">
        <f>'Сб День 6 Нед 1'!AC113+'Пт День 5 Нед 1'!V113+'Чт День 4 Нед 1'!AB113+'Ср День 3 Нед 1'!Y113+'Вт День 2 Нед 1'!AA113+'Пн День 1 Нед 1'!V113</f>
        <v>0</v>
      </c>
      <c r="H113" s="38">
        <f>'Сб День 6 Нед 1'!AG113+'Пт День 5 Нед 1'!Z113+'Чт День 4 Нед 1'!AF113+'Ср День 3 Нед 1'!AC113+'Вт День 2 Нед 1'!AE113+'Пн День 1 Нед 1'!Z113</f>
        <v>0</v>
      </c>
      <c r="I113" s="177">
        <f t="shared" si="1"/>
        <v>0</v>
      </c>
    </row>
    <row r="114" spans="1:9" x14ac:dyDescent="0.25">
      <c r="A114" s="15"/>
      <c r="B114" s="313" t="s">
        <v>61</v>
      </c>
      <c r="C114" s="7"/>
      <c r="D114" s="183"/>
      <c r="E114" s="183"/>
      <c r="F114" s="183"/>
      <c r="G114" s="183"/>
      <c r="H114" s="38"/>
      <c r="I114" s="177"/>
    </row>
    <row r="115" spans="1:9" ht="15" customHeight="1" x14ac:dyDescent="0.25">
      <c r="A115" s="15">
        <v>95</v>
      </c>
      <c r="B115" s="251" t="s">
        <v>1</v>
      </c>
      <c r="C115" s="17" t="s">
        <v>12</v>
      </c>
      <c r="D115" s="183">
        <f>'Пн День 1 Нед 1'!J115+'Вт День 2 Нед 1'!L115+'Ср День 3 Нед 1'!L115+'Чт День 4 Нед 1'!L115+'Чт День 4 Нед 1'!M115+'Пт День 5 Нед 1'!J115+'Сб День 6 Нед 1'!L115+'Сб День 6 Нед 1'!M115</f>
        <v>0</v>
      </c>
      <c r="E115" s="183">
        <f>'Пн День 1 Нед 1'!O115+'Вт День 2 Нед 1'!T115+'Ср День 3 Нед 1'!R115+'Чт День 4 Нед 1'!T115+'Чт День 4 Нед 1'!U115+'Пт День 5 Нед 1'!O115+'Сб День 6 Нед 1'!U115+'Сб День 6 Нед 1'!V115</f>
        <v>0</v>
      </c>
      <c r="F115" s="183">
        <f>'Сб День 6 Нед 1'!Y115+'Пт День 5 Нед 1'!R115+'Чт День 4 Нед 1'!X115+'Ср День 3 Нед 1'!U115+'Вт День 2 Нед 1'!W115+'Пн День 1 Нед 1'!R115</f>
        <v>0</v>
      </c>
      <c r="G115" s="183">
        <f>'Сб День 6 Нед 1'!AC115+'Пт День 5 Нед 1'!V115+'Чт День 4 Нед 1'!AB115+'Ср День 3 Нед 1'!Y115+'Вт День 2 Нед 1'!AA115+'Пн День 1 Нед 1'!V115</f>
        <v>0</v>
      </c>
      <c r="H115" s="38">
        <f>'Сб День 6 Нед 1'!AG115+'Пт День 5 Нед 1'!Z115+'Чт День 4 Нед 1'!AF115+'Ср День 3 Нед 1'!AC115+'Вт День 2 Нед 1'!AE115+'Пн День 1 Нед 1'!Z115</f>
        <v>0</v>
      </c>
      <c r="I115" s="177">
        <f t="shared" si="1"/>
        <v>0</v>
      </c>
    </row>
    <row r="116" spans="1:9" ht="15" customHeight="1" x14ac:dyDescent="0.25">
      <c r="A116" s="15">
        <v>96</v>
      </c>
      <c r="B116" s="252" t="s">
        <v>62</v>
      </c>
      <c r="C116" s="20" t="s">
        <v>12</v>
      </c>
      <c r="D116" s="183">
        <f>'Пн День 1 Нед 1'!J116+'Вт День 2 Нед 1'!L116+'Ср День 3 Нед 1'!L116+'Чт День 4 Нед 1'!L116+'Чт День 4 Нед 1'!M116+'Пт День 5 Нед 1'!J116+'Сб День 6 Нед 1'!L116+'Сб День 6 Нед 1'!M116</f>
        <v>0</v>
      </c>
      <c r="E116" s="183">
        <f>'Пн День 1 Нед 1'!O116+'Вт День 2 Нед 1'!T116+'Ср День 3 Нед 1'!R116+'Чт День 4 Нед 1'!T116+'Чт День 4 Нед 1'!U116+'Пт День 5 Нед 1'!O116+'Сб День 6 Нед 1'!U116+'Сб День 6 Нед 1'!V116</f>
        <v>0</v>
      </c>
      <c r="F116" s="183">
        <f>'Сб День 6 Нед 1'!Y116+'Пт День 5 Нед 1'!R116+'Чт День 4 Нед 1'!X116+'Ср День 3 Нед 1'!U116+'Вт День 2 Нед 1'!W116+'Пн День 1 Нед 1'!R116</f>
        <v>0</v>
      </c>
      <c r="G116" s="183">
        <f>'Сб День 6 Нед 1'!AC116+'Пт День 5 Нед 1'!V116+'Чт День 4 Нед 1'!AB116+'Ср День 3 Нед 1'!Y116+'Вт День 2 Нед 1'!AA116+'Пн День 1 Нед 1'!V116</f>
        <v>0</v>
      </c>
      <c r="H116" s="38">
        <f>'Сб День 6 Нед 1'!AG116+'Пт День 5 Нед 1'!Z116+'Чт День 4 Нед 1'!AF116+'Ср День 3 Нед 1'!AC116+'Вт День 2 Нед 1'!AE116+'Пн День 1 Нед 1'!Z116</f>
        <v>0</v>
      </c>
      <c r="I116" s="177">
        <f t="shared" si="1"/>
        <v>0</v>
      </c>
    </row>
    <row r="117" spans="1:9" ht="15" customHeight="1" x14ac:dyDescent="0.25">
      <c r="A117" s="15">
        <v>97</v>
      </c>
      <c r="B117" s="252" t="s">
        <v>89</v>
      </c>
      <c r="C117" s="20" t="s">
        <v>12</v>
      </c>
      <c r="D117" s="183">
        <f>'Пн День 1 Нед 1'!J117+'Вт День 2 Нед 1'!L117+'Ср День 3 Нед 1'!L117+'Чт День 4 Нед 1'!L117+'Чт День 4 Нед 1'!M117+'Пт День 5 Нед 1'!J117+'Сб День 6 Нед 1'!L117+'Сб День 6 Нед 1'!M117</f>
        <v>0</v>
      </c>
      <c r="E117" s="183">
        <f>'Пн День 1 Нед 1'!O117+'Вт День 2 Нед 1'!T117+'Ср День 3 Нед 1'!R117+'Чт День 4 Нед 1'!T117+'Чт День 4 Нед 1'!U117+'Пт День 5 Нед 1'!O117+'Сб День 6 Нед 1'!U117+'Сб День 6 Нед 1'!V117</f>
        <v>0</v>
      </c>
      <c r="F117" s="183">
        <f>'Сб День 6 Нед 1'!Y117+'Пт День 5 Нед 1'!R117+'Чт День 4 Нед 1'!X117+'Ср День 3 Нед 1'!U117+'Вт День 2 Нед 1'!W117+'Пн День 1 Нед 1'!R117</f>
        <v>0</v>
      </c>
      <c r="G117" s="183">
        <f>'Сб День 6 Нед 1'!AC117+'Пт День 5 Нед 1'!V117+'Чт День 4 Нед 1'!AB117+'Ср День 3 Нед 1'!Y117+'Вт День 2 Нед 1'!AA117+'Пн День 1 Нед 1'!V117</f>
        <v>0</v>
      </c>
      <c r="H117" s="38">
        <f>'Сб День 6 Нед 1'!AG117+'Пт День 5 Нед 1'!Z117+'Чт День 4 Нед 1'!AF117+'Ср День 3 Нед 1'!AC117+'Вт День 2 Нед 1'!AE117+'Пн День 1 Нед 1'!Z117</f>
        <v>0</v>
      </c>
      <c r="I117" s="177">
        <f t="shared" si="1"/>
        <v>0</v>
      </c>
    </row>
    <row r="118" spans="1:9" ht="15" customHeight="1" x14ac:dyDescent="0.25">
      <c r="A118" s="15">
        <v>98</v>
      </c>
      <c r="B118" s="252" t="s">
        <v>63</v>
      </c>
      <c r="C118" s="20" t="s">
        <v>12</v>
      </c>
      <c r="D118" s="183">
        <f>'Пн День 1 Нед 1'!J118+'Вт День 2 Нед 1'!L118+'Ср День 3 Нед 1'!L118+'Чт День 4 Нед 1'!L118+'Чт День 4 Нед 1'!M118+'Пт День 5 Нед 1'!J118+'Сб День 6 Нед 1'!L118+'Сб День 6 Нед 1'!M118</f>
        <v>0</v>
      </c>
      <c r="E118" s="183">
        <f>'Пн День 1 Нед 1'!O118+'Вт День 2 Нед 1'!T118+'Ср День 3 Нед 1'!R118+'Чт День 4 Нед 1'!T118+'Чт День 4 Нед 1'!U118+'Пт День 5 Нед 1'!O118+'Сб День 6 Нед 1'!U118+'Сб День 6 Нед 1'!V118</f>
        <v>0</v>
      </c>
      <c r="F118" s="183">
        <f>'Сб День 6 Нед 1'!Y118+'Пт День 5 Нед 1'!R118+'Чт День 4 Нед 1'!X118+'Ср День 3 Нед 1'!U118+'Вт День 2 Нед 1'!W118+'Пн День 1 Нед 1'!R118</f>
        <v>0</v>
      </c>
      <c r="G118" s="183">
        <f>'Сб День 6 Нед 1'!AC118+'Пт День 5 Нед 1'!V118+'Чт День 4 Нед 1'!AB118+'Ср День 3 Нед 1'!Y118+'Вт День 2 Нед 1'!AA118+'Пн День 1 Нед 1'!V118</f>
        <v>0</v>
      </c>
      <c r="H118" s="38">
        <f>'Сб День 6 Нед 1'!AG118+'Пт День 5 Нед 1'!Z118+'Чт День 4 Нед 1'!AF118+'Ср День 3 Нед 1'!AC118+'Вт День 2 Нед 1'!AE118+'Пн День 1 Нед 1'!Z118</f>
        <v>0</v>
      </c>
      <c r="I118" s="177">
        <f t="shared" si="1"/>
        <v>0</v>
      </c>
    </row>
    <row r="119" spans="1:9" x14ac:dyDescent="0.25">
      <c r="A119" s="15">
        <v>99</v>
      </c>
      <c r="B119" s="251" t="s">
        <v>64</v>
      </c>
      <c r="C119" s="17" t="s">
        <v>12</v>
      </c>
      <c r="D119" s="183">
        <f>'Пн День 1 Нед 1'!J119+'Вт День 2 Нед 1'!L119+'Ср День 3 Нед 1'!L119+'Чт День 4 Нед 1'!L119+'Чт День 4 Нед 1'!M119+'Пт День 5 Нед 1'!J119+'Сб День 6 Нед 1'!L119+'Сб День 6 Нед 1'!M119</f>
        <v>1.6199999999999999E-2</v>
      </c>
      <c r="E119" s="183">
        <f>'Пн День 1 Нед 1'!O119+'Вт День 2 Нед 1'!T119+'Ср День 3 Нед 1'!R119+'Чт День 4 Нед 1'!T119+'Чт День 4 Нед 1'!U119+'Пт День 5 Нед 1'!O119+'Сб День 6 Нед 1'!U119+'Сб День 6 Нед 1'!V119</f>
        <v>1.12E-2</v>
      </c>
      <c r="F119" s="183">
        <f>'Сб День 6 Нед 1'!Y119+'Пт День 5 Нед 1'!R119+'Чт День 4 Нед 1'!X119+'Ср День 3 Нед 1'!U119+'Вт День 2 Нед 1'!W119+'Пн День 1 Нед 1'!R119</f>
        <v>7.0000000000000001E-3</v>
      </c>
      <c r="G119" s="183">
        <f>'Сб День 6 Нед 1'!AC119+'Пт День 5 Нед 1'!V119+'Чт День 4 Нед 1'!AB119+'Ср День 3 Нед 1'!Y119+'Вт День 2 Нед 1'!AA119+'Пн День 1 Нед 1'!V119</f>
        <v>0</v>
      </c>
      <c r="H119" s="38">
        <f>'Сб День 6 Нед 1'!AG119+'Пт День 5 Нед 1'!Z119+'Чт День 4 Нед 1'!AF119+'Ср День 3 Нед 1'!AC119+'Вт День 2 Нед 1'!AE119+'Пн День 1 Нед 1'!Z119</f>
        <v>0</v>
      </c>
      <c r="I119" s="177">
        <f t="shared" si="1"/>
        <v>3.44E-2</v>
      </c>
    </row>
    <row r="120" spans="1:9" x14ac:dyDescent="0.25">
      <c r="A120" s="15">
        <v>100</v>
      </c>
      <c r="B120" s="251" t="s">
        <v>65</v>
      </c>
      <c r="C120" s="17" t="s">
        <v>12</v>
      </c>
      <c r="D120" s="183">
        <f>'Пн День 1 Нед 1'!J120+'Вт День 2 Нед 1'!L120+'Ср День 3 Нед 1'!L120+'Чт День 4 Нед 1'!L120+'Чт День 4 Нед 1'!M120+'Пт День 5 Нед 1'!J120+'Сб День 6 Нед 1'!L120+'Сб День 6 Нед 1'!M120</f>
        <v>0.31140000000000001</v>
      </c>
      <c r="E120" s="183">
        <f>'Пн День 1 Нед 1'!O120+'Вт День 2 Нед 1'!T120+'Ср День 3 Нед 1'!R120+'Чт День 4 Нед 1'!T120+'Чт День 4 Нед 1'!U120+'Пт День 5 Нед 1'!O120+'Сб День 6 Нед 1'!U120+'Сб День 6 Нед 1'!V120</f>
        <v>0.31140000000000001</v>
      </c>
      <c r="F120" s="183">
        <f>'Сб День 6 Нед 1'!Y120+'Пт День 5 Нед 1'!R120+'Чт День 4 Нед 1'!X120+'Ср День 3 Нед 1'!U120+'Вт День 2 Нед 1'!W120+'Пн День 1 Нед 1'!R120</f>
        <v>4.5400000000000003E-2</v>
      </c>
      <c r="G120" s="183">
        <f>'Сб День 6 Нед 1'!AC120+'Пт День 5 Нед 1'!V120+'Чт День 4 Нед 1'!AB120+'Ср День 3 Нед 1'!Y120+'Вт День 2 Нед 1'!AA120+'Пн День 1 Нед 1'!V120</f>
        <v>0</v>
      </c>
      <c r="H120" s="38">
        <f>'Сб День 6 Нед 1'!AG120+'Пт День 5 Нед 1'!Z120+'Чт День 4 Нед 1'!AF120+'Ср День 3 Нед 1'!AC120+'Вт День 2 Нед 1'!AE120+'Пн День 1 Нед 1'!Z120</f>
        <v>2.2800000000000001E-2</v>
      </c>
      <c r="I120" s="177">
        <f t="shared" si="1"/>
        <v>0.69100000000000006</v>
      </c>
    </row>
    <row r="121" spans="1:9" ht="15.75" customHeight="1" x14ac:dyDescent="0.25">
      <c r="A121" s="15"/>
      <c r="B121" s="313" t="s">
        <v>117</v>
      </c>
      <c r="C121" s="7"/>
      <c r="D121" s="183"/>
      <c r="E121" s="183"/>
      <c r="F121" s="183"/>
      <c r="G121" s="183"/>
      <c r="H121" s="38"/>
      <c r="I121" s="177"/>
    </row>
    <row r="122" spans="1:9" x14ac:dyDescent="0.25">
      <c r="A122" s="15">
        <v>101</v>
      </c>
      <c r="B122" s="251" t="s">
        <v>72</v>
      </c>
      <c r="C122" s="25" t="s">
        <v>12</v>
      </c>
      <c r="D122" s="183">
        <f>'Пн День 1 Нед 1'!J122+'Вт День 2 Нед 1'!L122+'Ср День 3 Нед 1'!L122+'Чт День 4 Нед 1'!L122+'Чт День 4 Нед 1'!M122+'Пт День 5 Нед 1'!J122+'Сб День 6 Нед 1'!L122+'Сб День 6 Нед 1'!M122</f>
        <v>7.1249999999999994E-2</v>
      </c>
      <c r="E122" s="183">
        <f>'Пн День 1 Нед 1'!O122+'Вт День 2 Нед 1'!T122+'Ср День 3 Нед 1'!R122+'Чт День 4 Нед 1'!T122+'Чт День 4 Нед 1'!U122+'Пт День 5 Нед 1'!O122+'Сб День 6 Нед 1'!U122+'Сб День 6 Нед 1'!V122</f>
        <v>7.1249999999999994E-2</v>
      </c>
      <c r="F122" s="183">
        <f>'Сб День 6 Нед 1'!Y122+'Пт День 5 Нед 1'!R122+'Чт День 4 Нед 1'!X122+'Ср День 3 Нед 1'!U122+'Вт День 2 Нед 1'!W122+'Пн День 1 Нед 1'!R122</f>
        <v>0</v>
      </c>
      <c r="G122" s="183">
        <f>'Сб День 6 Нед 1'!AC122+'Пт День 5 Нед 1'!V122+'Чт День 4 Нед 1'!AB122+'Ср День 3 Нед 1'!Y122+'Вт День 2 Нед 1'!AA122+'Пн День 1 Нед 1'!V122</f>
        <v>0</v>
      </c>
      <c r="H122" s="38">
        <f>'Сб День 6 Нед 1'!AG122+'Пт День 5 Нед 1'!Z122+'Чт День 4 Нед 1'!AF122+'Ср День 3 Нед 1'!AC122+'Вт День 2 Нед 1'!AE122+'Пн День 1 Нед 1'!Z122</f>
        <v>8.7499999999999994E-2</v>
      </c>
      <c r="I122" s="177">
        <f t="shared" si="1"/>
        <v>0.22999999999999998</v>
      </c>
    </row>
    <row r="123" spans="1:9" x14ac:dyDescent="0.25">
      <c r="A123" s="15">
        <v>102</v>
      </c>
      <c r="B123" s="251" t="s">
        <v>73</v>
      </c>
      <c r="C123" s="25" t="s">
        <v>12</v>
      </c>
      <c r="D123" s="183">
        <f>'Пн День 1 Нед 1'!J123+'Вт День 2 Нед 1'!L123+'Ср День 3 Нед 1'!L123+'Чт День 4 Нед 1'!L123+'Чт День 4 Нед 1'!M123+'Пт День 5 Нед 1'!J123+'Сб День 6 Нед 1'!L123+'Сб День 6 Нед 1'!M123</f>
        <v>0.34855999999999998</v>
      </c>
      <c r="E123" s="183">
        <f>'Пн День 1 Нед 1'!O123+'Вт День 2 Нед 1'!T123+'Ср День 3 Нед 1'!R123+'Чт День 4 Нед 1'!T123+'Чт День 4 Нед 1'!U123+'Пт День 5 Нед 1'!O123+'Сб День 6 Нед 1'!U123+'Сб День 6 Нед 1'!V123</f>
        <v>0.38275999999999999</v>
      </c>
      <c r="F123" s="183">
        <f>'Сб День 6 Нед 1'!Y123+'Пт День 5 Нед 1'!R123+'Чт День 4 Нед 1'!X123+'Ср День 3 Нед 1'!U123+'Вт День 2 Нед 1'!W123+'Пн День 1 Нед 1'!R123</f>
        <v>0</v>
      </c>
      <c r="G123" s="183">
        <f>'Сб День 6 Нед 1'!AC123+'Пт День 5 Нед 1'!V123+'Чт День 4 Нед 1'!AB123+'Ср День 3 Нед 1'!Y123+'Вт День 2 Нед 1'!AA123+'Пн День 1 Нед 1'!V123</f>
        <v>0</v>
      </c>
      <c r="H123" s="38">
        <f>'Сб День 6 Нед 1'!AG123+'Пт День 5 Нед 1'!Z123+'Чт День 4 Нед 1'!AF123+'Ср День 3 Нед 1'!AC123+'Вт День 2 Нед 1'!AE123+'Пн День 1 Нед 1'!Z123</f>
        <v>0.18685000000000002</v>
      </c>
      <c r="I123" s="177">
        <f t="shared" si="1"/>
        <v>0.91816999999999993</v>
      </c>
    </row>
    <row r="124" spans="1:9" x14ac:dyDescent="0.25">
      <c r="A124" s="15">
        <v>103</v>
      </c>
      <c r="B124" s="251" t="s">
        <v>74</v>
      </c>
      <c r="C124" s="25" t="s">
        <v>12</v>
      </c>
      <c r="D124" s="183">
        <f>'Пн День 1 Нед 1'!J124+'Вт День 2 Нед 1'!L124+'Ср День 3 Нед 1'!L124+'Чт День 4 Нед 1'!L124+'Чт День 4 Нед 1'!M124+'Пт День 5 Нед 1'!J124+'Сб День 6 Нед 1'!L124+'Сб День 6 Нед 1'!M124</f>
        <v>6.1199999999999991E-2</v>
      </c>
      <c r="E124" s="183">
        <f>'Пн День 1 Нед 1'!O124+'Вт День 2 Нед 1'!T124+'Ср День 3 Нед 1'!R124+'Чт День 4 Нед 1'!T124+'Чт День 4 Нед 1'!U124+'Пт День 5 Нед 1'!O124+'Сб День 6 Нед 1'!U124+'Сб День 6 Нед 1'!V124</f>
        <v>6.1199999999999991E-2</v>
      </c>
      <c r="F124" s="183">
        <f>'Сб День 6 Нед 1'!Y124+'Пт День 5 Нед 1'!R124+'Чт День 4 Нед 1'!X124+'Ср День 3 Нед 1'!U124+'Вт День 2 Нед 1'!W124+'Пн День 1 Нед 1'!R124</f>
        <v>0</v>
      </c>
      <c r="G124" s="183">
        <f>'Сб День 6 Нед 1'!AC124+'Пт День 5 Нед 1'!V124+'Чт День 4 Нед 1'!AB124+'Ср День 3 Нед 1'!Y124+'Вт День 2 Нед 1'!AA124+'Пн День 1 Нед 1'!V124</f>
        <v>0</v>
      </c>
      <c r="H124" s="38">
        <f>'Сб День 6 Нед 1'!AG124+'Пт День 5 Нед 1'!Z124+'Чт День 4 Нед 1'!AF124+'Ср День 3 Нед 1'!AC124+'Вт День 2 Нед 1'!AE124+'Пн День 1 Нед 1'!Z124</f>
        <v>6.239999999999999E-2</v>
      </c>
      <c r="I124" s="177">
        <f t="shared" si="1"/>
        <v>0.18479999999999996</v>
      </c>
    </row>
    <row r="125" spans="1:9" x14ac:dyDescent="0.25">
      <c r="A125" s="15">
        <v>104</v>
      </c>
      <c r="B125" s="251" t="s">
        <v>75</v>
      </c>
      <c r="C125" s="25" t="s">
        <v>12</v>
      </c>
      <c r="D125" s="183">
        <f>'Пн День 1 Нед 1'!J125+'Вт День 2 Нед 1'!L125+'Ср День 3 Нед 1'!L125+'Чт День 4 Нед 1'!L125+'Чт День 4 Нед 1'!M125+'Пт День 5 Нед 1'!J125+'Сб День 6 Нед 1'!L125+'Сб День 6 Нед 1'!M125</f>
        <v>0.03</v>
      </c>
      <c r="E125" s="183">
        <f>'Пн День 1 Нед 1'!O125+'Вт День 2 Нед 1'!T125+'Ср День 3 Нед 1'!R125+'Чт День 4 Нед 1'!T125+'Чт День 4 Нед 1'!U125+'Пт День 5 Нед 1'!O125+'Сб День 6 Нед 1'!U125+'Сб День 6 Нед 1'!V125</f>
        <v>0.03</v>
      </c>
      <c r="F125" s="183">
        <f>'Сб День 6 Нед 1'!Y125+'Пт День 5 Нед 1'!R125+'Чт День 4 Нед 1'!X125+'Ср День 3 Нед 1'!U125+'Вт День 2 Нед 1'!W125+'Пн День 1 Нед 1'!R125</f>
        <v>0</v>
      </c>
      <c r="G125" s="183">
        <f>'Сб День 6 Нед 1'!AC125+'Пт День 5 Нед 1'!V125+'Чт День 4 Нед 1'!AB125+'Ср День 3 Нед 1'!Y125+'Вт День 2 Нед 1'!AA125+'Пн День 1 Нед 1'!V125</f>
        <v>0</v>
      </c>
      <c r="H125" s="38">
        <f>'Сб День 6 Нед 1'!AG125+'Пт День 5 Нед 1'!Z125+'Чт День 4 Нед 1'!AF125+'Ср День 3 Нед 1'!AC125+'Вт День 2 Нед 1'!AE125+'Пн День 1 Нед 1'!Z125</f>
        <v>6.8750000000000006E-2</v>
      </c>
      <c r="I125" s="177">
        <f t="shared" si="1"/>
        <v>0.12875</v>
      </c>
    </row>
    <row r="126" spans="1:9" x14ac:dyDescent="0.25">
      <c r="A126" s="15">
        <v>105</v>
      </c>
      <c r="B126" s="251" t="s">
        <v>77</v>
      </c>
      <c r="C126" s="25" t="s">
        <v>12</v>
      </c>
      <c r="D126" s="183">
        <f>'Пн День 1 Нед 1'!J126+'Вт День 2 Нед 1'!L126+'Ср День 3 Нед 1'!L126+'Чт День 4 Нед 1'!L126+'Чт День 4 Нед 1'!M126+'Пт День 5 Нед 1'!J126+'Сб День 6 Нед 1'!L126+'Сб День 6 Нед 1'!M126</f>
        <v>7.2999999999999995E-2</v>
      </c>
      <c r="E126" s="183">
        <f>'Пн День 1 Нед 1'!O126+'Вт День 2 Нед 1'!T126+'Ср День 3 Нед 1'!R126+'Чт День 4 Нед 1'!T126+'Чт День 4 Нед 1'!U126+'Пт День 5 Нед 1'!O126+'Сб День 6 Нед 1'!U126+'Сб День 6 Нед 1'!V126</f>
        <v>0.11899999999999999</v>
      </c>
      <c r="F126" s="183">
        <f>'Сб День 6 Нед 1'!Y126+'Пт День 5 Нед 1'!R126+'Чт День 4 Нед 1'!X126+'Ср День 3 Нед 1'!U126+'Вт День 2 Нед 1'!W126+'Пн День 1 Нед 1'!R126</f>
        <v>0</v>
      </c>
      <c r="G126" s="183">
        <f>'Сб День 6 Нед 1'!AC126+'Пт День 5 Нед 1'!V126+'Чт День 4 Нед 1'!AB126+'Ср День 3 Нед 1'!Y126+'Вт День 2 Нед 1'!AA126+'Пн День 1 Нед 1'!V126</f>
        <v>0</v>
      </c>
      <c r="H126" s="38">
        <f>'Сб День 6 Нед 1'!AG126+'Пт День 5 Нед 1'!Z126+'Чт День 4 Нед 1'!AF126+'Ср День 3 Нед 1'!AC126+'Вт День 2 Нед 1'!AE126+'Пн День 1 Нед 1'!Z126</f>
        <v>0.1</v>
      </c>
      <c r="I126" s="177">
        <f t="shared" si="1"/>
        <v>0.29200000000000004</v>
      </c>
    </row>
    <row r="127" spans="1:9" ht="15" customHeight="1" x14ac:dyDescent="0.25">
      <c r="A127" s="15">
        <v>106</v>
      </c>
      <c r="B127" s="251" t="s">
        <v>76</v>
      </c>
      <c r="C127" s="25" t="s">
        <v>12</v>
      </c>
      <c r="D127" s="183">
        <f>'Пн День 1 Нед 1'!J127+'Вт День 2 Нед 1'!L127+'Ср День 3 Нед 1'!L127+'Чт День 4 Нед 1'!L127+'Чт День 4 Нед 1'!M127+'Пт День 5 Нед 1'!J127+'Сб День 6 Нед 1'!L127+'Сб День 6 Нед 1'!M127</f>
        <v>0</v>
      </c>
      <c r="E127" s="183">
        <f>'Пн День 1 Нед 1'!O127+'Вт День 2 Нед 1'!T127+'Ср День 3 Нед 1'!R127+'Чт День 4 Нед 1'!T127+'Чт День 4 Нед 1'!U127+'Пт День 5 Нед 1'!O127+'Сб День 6 Нед 1'!U127+'Сб День 6 Нед 1'!V127</f>
        <v>0</v>
      </c>
      <c r="F127" s="183">
        <f>'Сб День 6 Нед 1'!Y127+'Пт День 5 Нед 1'!R127+'Чт День 4 Нед 1'!X127+'Ср День 3 Нед 1'!U127+'Вт День 2 Нед 1'!W127+'Пн День 1 Нед 1'!R127</f>
        <v>0</v>
      </c>
      <c r="G127" s="183">
        <f>'Сб День 6 Нед 1'!AC127+'Пт День 5 Нед 1'!V127+'Чт День 4 Нед 1'!AB127+'Ср День 3 Нед 1'!Y127+'Вт День 2 Нед 1'!AA127+'Пн День 1 Нед 1'!V127</f>
        <v>0</v>
      </c>
      <c r="H127" s="38">
        <f>'Сб День 6 Нед 1'!AG127+'Пт День 5 Нед 1'!Z127+'Чт День 4 Нед 1'!AF127+'Ср День 3 Нед 1'!AC127+'Вт День 2 Нед 1'!AE127+'Пн День 1 Нед 1'!Z127</f>
        <v>0</v>
      </c>
      <c r="I127" s="177">
        <f t="shared" si="1"/>
        <v>0</v>
      </c>
    </row>
    <row r="128" spans="1:9" ht="15" customHeight="1" x14ac:dyDescent="0.25">
      <c r="A128" s="15">
        <v>107</v>
      </c>
      <c r="B128" s="257" t="s">
        <v>78</v>
      </c>
      <c r="C128" s="25" t="s">
        <v>12</v>
      </c>
      <c r="D128" s="183">
        <f>'Пн День 1 Нед 1'!J128+'Вт День 2 Нед 1'!L128+'Ср День 3 Нед 1'!L128+'Чт День 4 Нед 1'!L128+'Чт День 4 Нед 1'!M128+'Пт День 5 Нед 1'!J128+'Сб День 6 Нед 1'!L128+'Сб День 6 Нед 1'!M128</f>
        <v>0</v>
      </c>
      <c r="E128" s="183">
        <f>'Пн День 1 Нед 1'!O128+'Вт День 2 Нед 1'!T128+'Ср День 3 Нед 1'!R128+'Чт День 4 Нед 1'!T128+'Чт День 4 Нед 1'!U128+'Пт День 5 Нед 1'!O128+'Сб День 6 Нед 1'!U128+'Сб День 6 Нед 1'!V128</f>
        <v>0</v>
      </c>
      <c r="F128" s="183">
        <f>'Сб День 6 Нед 1'!Y128+'Пт День 5 Нед 1'!R128+'Чт День 4 Нед 1'!X128+'Ср День 3 Нед 1'!U128+'Вт День 2 Нед 1'!W128+'Пн День 1 Нед 1'!R128</f>
        <v>0</v>
      </c>
      <c r="G128" s="183">
        <f>'Сб День 6 Нед 1'!AC128+'Пт День 5 Нед 1'!V128+'Чт День 4 Нед 1'!AB128+'Ср День 3 Нед 1'!Y128+'Вт День 2 Нед 1'!AA128+'Пн День 1 Нед 1'!V128</f>
        <v>0</v>
      </c>
      <c r="H128" s="38">
        <f>'Сб День 6 Нед 1'!AG128+'Пт День 5 Нед 1'!Z128+'Чт День 4 Нед 1'!AF128+'Ср День 3 Нед 1'!AC128+'Вт День 2 Нед 1'!AE128+'Пн День 1 Нед 1'!Z128</f>
        <v>0</v>
      </c>
      <c r="I128" s="177">
        <f t="shared" si="1"/>
        <v>0</v>
      </c>
    </row>
    <row r="129" spans="1:9" ht="15" customHeight="1" x14ac:dyDescent="0.25">
      <c r="A129" s="15">
        <v>108</v>
      </c>
      <c r="B129" s="257" t="s">
        <v>105</v>
      </c>
      <c r="C129" s="25" t="s">
        <v>12</v>
      </c>
      <c r="D129" s="183">
        <f>'Пн День 1 Нед 1'!J129+'Вт День 2 Нед 1'!L129+'Ср День 3 Нед 1'!L129+'Чт День 4 Нед 1'!L129+'Чт День 4 Нед 1'!M129+'Пт День 5 Нед 1'!J129+'Сб День 6 Нед 1'!L129+'Сб День 6 Нед 1'!M129</f>
        <v>0</v>
      </c>
      <c r="E129" s="183">
        <f>'Пн День 1 Нед 1'!O129+'Вт День 2 Нед 1'!T129+'Ср День 3 Нед 1'!R129+'Чт День 4 Нед 1'!T129+'Чт День 4 Нед 1'!U129+'Пт День 5 Нед 1'!O129+'Сб День 6 Нед 1'!U129+'Сб День 6 Нед 1'!V129</f>
        <v>0</v>
      </c>
      <c r="F129" s="183">
        <f>'Сб День 6 Нед 1'!Y129+'Пт День 5 Нед 1'!R129+'Чт День 4 Нед 1'!X129+'Ср День 3 Нед 1'!U129+'Вт День 2 Нед 1'!W129+'Пн День 1 Нед 1'!R129</f>
        <v>0</v>
      </c>
      <c r="G129" s="183">
        <f>'Сб День 6 Нед 1'!AC129+'Пт День 5 Нед 1'!V129+'Чт День 4 Нед 1'!AB129+'Ср День 3 Нед 1'!Y129+'Вт День 2 Нед 1'!AA129+'Пн День 1 Нед 1'!V129</f>
        <v>0</v>
      </c>
      <c r="H129" s="38">
        <f>'Сб День 6 Нед 1'!AG129+'Пт День 5 Нед 1'!Z129+'Чт День 4 Нед 1'!AF129+'Ср День 3 Нед 1'!AC129+'Вт День 2 Нед 1'!AE129+'Пн День 1 Нед 1'!Z129</f>
        <v>0</v>
      </c>
      <c r="I129" s="177">
        <f t="shared" si="1"/>
        <v>0</v>
      </c>
    </row>
    <row r="130" spans="1:9" ht="15" customHeight="1" x14ac:dyDescent="0.25">
      <c r="A130" s="15">
        <v>109</v>
      </c>
      <c r="B130" s="257" t="s">
        <v>190</v>
      </c>
      <c r="C130" s="25" t="s">
        <v>12</v>
      </c>
      <c r="D130" s="183">
        <f>'Пн День 1 Нед 1'!J130+'Вт День 2 Нед 1'!L130+'Ср День 3 Нед 1'!L130+'Чт День 4 Нед 1'!L130+'Чт День 4 Нед 1'!M130+'Пт День 5 Нед 1'!J130+'Сб День 6 Нед 1'!L130+'Сб День 6 Нед 1'!M130</f>
        <v>0</v>
      </c>
      <c r="E130" s="183">
        <f>'Пн День 1 Нед 1'!O130+'Вт День 2 Нед 1'!T130+'Ср День 3 Нед 1'!R130+'Чт День 4 Нед 1'!T130+'Чт День 4 Нед 1'!U130+'Пт День 5 Нед 1'!O130+'Сб День 6 Нед 1'!U130+'Сб День 6 Нед 1'!V130</f>
        <v>0</v>
      </c>
      <c r="F130" s="183">
        <f>'Сб День 6 Нед 1'!Y130+'Пт День 5 Нед 1'!R130+'Чт День 4 Нед 1'!X130+'Ср День 3 Нед 1'!U130+'Вт День 2 Нед 1'!W130+'Пн День 1 Нед 1'!R130</f>
        <v>0</v>
      </c>
      <c r="G130" s="183">
        <f>'Сб День 6 Нед 1'!AC130+'Пт День 5 Нед 1'!V130+'Чт День 4 Нед 1'!AB130+'Ср День 3 Нед 1'!Y130+'Вт День 2 Нед 1'!AA130+'Пн День 1 Нед 1'!V130</f>
        <v>0</v>
      </c>
      <c r="H130" s="38">
        <f>'Сб День 6 Нед 1'!AG130+'Пт День 5 Нед 1'!Z130+'Чт День 4 Нед 1'!AF130+'Ср День 3 Нед 1'!AC130+'Вт День 2 Нед 1'!AE130+'Пн День 1 Нед 1'!Z130</f>
        <v>0</v>
      </c>
      <c r="I130" s="177">
        <f t="shared" si="1"/>
        <v>0</v>
      </c>
    </row>
    <row r="131" spans="1:9" ht="15" customHeight="1" x14ac:dyDescent="0.25">
      <c r="A131" s="318"/>
      <c r="B131" s="319" t="s">
        <v>218</v>
      </c>
      <c r="C131" s="56"/>
      <c r="D131" s="183"/>
      <c r="E131" s="183"/>
      <c r="F131" s="183"/>
      <c r="G131" s="183"/>
      <c r="H131" s="38"/>
      <c r="I131" s="177"/>
    </row>
    <row r="132" spans="1:9" ht="15" customHeight="1" x14ac:dyDescent="0.25">
      <c r="A132" s="65">
        <v>110</v>
      </c>
      <c r="B132" s="50" t="s">
        <v>93</v>
      </c>
      <c r="C132" s="57" t="s">
        <v>12</v>
      </c>
      <c r="D132" s="183">
        <f>'Пн День 1 Нед 1'!J132+'Вт День 2 Нед 1'!L132+'Ср День 3 Нед 1'!L132+'Чт День 4 Нед 1'!L132+'Чт День 4 Нед 1'!M132+'Пт День 5 Нед 1'!J132+'Сб День 6 Нед 1'!L132+'Сб День 6 Нед 1'!M132</f>
        <v>0</v>
      </c>
      <c r="E132" s="183">
        <f>'Пн День 1 Нед 1'!O132+'Вт День 2 Нед 1'!T132+'Ср День 3 Нед 1'!R132+'Чт День 4 Нед 1'!T132+'Чт День 4 Нед 1'!U132+'Пт День 5 Нед 1'!O132+'Сб День 6 Нед 1'!U132+'Сб День 6 Нед 1'!V132</f>
        <v>0</v>
      </c>
      <c r="F132" s="183">
        <f>'Сб День 6 Нед 1'!Y132+'Пт День 5 Нед 1'!R132+'Чт День 4 Нед 1'!X132+'Ср День 3 Нед 1'!U132+'Вт День 2 Нед 1'!W132+'Пн День 1 Нед 1'!R132</f>
        <v>0</v>
      </c>
      <c r="G132" s="183">
        <f>'Сб День 6 Нед 1'!AC132+'Пт День 5 Нед 1'!V132+'Чт День 4 Нед 1'!AB132+'Ср День 3 Нед 1'!Y132+'Вт День 2 Нед 1'!AA132+'Пн День 1 Нед 1'!V132</f>
        <v>0</v>
      </c>
      <c r="H132" s="38">
        <f>'Сб День 6 Нед 1'!AG132+'Пт День 5 Нед 1'!Z132+'Чт День 4 Нед 1'!AF132+'Ср День 3 Нед 1'!AC132+'Вт День 2 Нед 1'!AE132+'Пн День 1 Нед 1'!Z132</f>
        <v>0</v>
      </c>
      <c r="I132" s="177">
        <f t="shared" si="1"/>
        <v>0</v>
      </c>
    </row>
    <row r="133" spans="1:9" ht="15" customHeight="1" x14ac:dyDescent="0.25">
      <c r="A133" s="65">
        <v>111</v>
      </c>
      <c r="B133" s="50" t="s">
        <v>94</v>
      </c>
      <c r="C133" s="57" t="s">
        <v>12</v>
      </c>
      <c r="D133" s="183">
        <f>'Пн День 1 Нед 1'!J133+'Вт День 2 Нед 1'!L133+'Ср День 3 Нед 1'!L133+'Чт День 4 Нед 1'!L133+'Чт День 4 Нед 1'!M133+'Пт День 5 Нед 1'!J133+'Сб День 6 Нед 1'!L133+'Сб День 6 Нед 1'!M133</f>
        <v>0</v>
      </c>
      <c r="E133" s="183">
        <f>'Пн День 1 Нед 1'!O133+'Вт День 2 Нед 1'!T133+'Ср День 3 Нед 1'!R133+'Чт День 4 Нед 1'!T133+'Чт День 4 Нед 1'!U133+'Пт День 5 Нед 1'!O133+'Сб День 6 Нед 1'!U133+'Сб День 6 Нед 1'!V133</f>
        <v>0</v>
      </c>
      <c r="F133" s="183">
        <f>'Сб День 6 Нед 1'!Y133+'Пт День 5 Нед 1'!R133+'Чт День 4 Нед 1'!X133+'Ср День 3 Нед 1'!U133+'Вт День 2 Нед 1'!W133+'Пн День 1 Нед 1'!R133</f>
        <v>0</v>
      </c>
      <c r="G133" s="183">
        <f>'Сб День 6 Нед 1'!AC133+'Пт День 5 Нед 1'!V133+'Чт День 4 Нед 1'!AB133+'Ср День 3 Нед 1'!Y133+'Вт День 2 Нед 1'!AA133+'Пн День 1 Нед 1'!V133</f>
        <v>0</v>
      </c>
      <c r="H133" s="38">
        <f>'Сб День 6 Нед 1'!AG133+'Пт День 5 Нед 1'!Z133+'Чт День 4 Нед 1'!AF133+'Ср День 3 Нед 1'!AC133+'Вт День 2 Нед 1'!AE133+'Пн День 1 Нед 1'!Z133</f>
        <v>0</v>
      </c>
      <c r="I133" s="177">
        <f t="shared" si="1"/>
        <v>0</v>
      </c>
    </row>
    <row r="134" spans="1:9" ht="15" customHeight="1" x14ac:dyDescent="0.25">
      <c r="A134" s="65">
        <v>112</v>
      </c>
      <c r="B134" s="50" t="s">
        <v>95</v>
      </c>
      <c r="C134" s="57" t="s">
        <v>12</v>
      </c>
      <c r="D134" s="183">
        <f>'Пн День 1 Нед 1'!J134+'Вт День 2 Нед 1'!L134+'Ср День 3 Нед 1'!L134+'Чт День 4 Нед 1'!L134+'Чт День 4 Нед 1'!M134+'Пт День 5 Нед 1'!J134+'Сб День 6 Нед 1'!L134+'Сб День 6 Нед 1'!M134</f>
        <v>0</v>
      </c>
      <c r="E134" s="183">
        <f>'Пн День 1 Нед 1'!O134+'Вт День 2 Нед 1'!T134+'Ср День 3 Нед 1'!R134+'Чт День 4 Нед 1'!T134+'Чт День 4 Нед 1'!U134+'Пт День 5 Нед 1'!O134+'Сб День 6 Нед 1'!U134+'Сб День 6 Нед 1'!V134</f>
        <v>0</v>
      </c>
      <c r="F134" s="183">
        <f>'Сб День 6 Нед 1'!Y134+'Пт День 5 Нед 1'!R134+'Чт День 4 Нед 1'!X134+'Ср День 3 Нед 1'!U134+'Вт День 2 Нед 1'!W134+'Пн День 1 Нед 1'!R134</f>
        <v>0</v>
      </c>
      <c r="G134" s="183">
        <f>'Сб День 6 Нед 1'!AC134+'Пт День 5 Нед 1'!V134+'Чт День 4 Нед 1'!AB134+'Ср День 3 Нед 1'!Y134+'Вт День 2 Нед 1'!AA134+'Пн День 1 Нед 1'!V134</f>
        <v>0</v>
      </c>
      <c r="H134" s="38">
        <f>'Сб День 6 Нед 1'!AG134+'Пт День 5 Нед 1'!Z134+'Чт День 4 Нед 1'!AF134+'Ср День 3 Нед 1'!AC134+'Вт День 2 Нед 1'!AE134+'Пн День 1 Нед 1'!Z134</f>
        <v>0</v>
      </c>
      <c r="I134" s="177">
        <f t="shared" si="1"/>
        <v>0</v>
      </c>
    </row>
    <row r="135" spans="1:9" ht="15" customHeight="1" x14ac:dyDescent="0.25">
      <c r="A135" s="65">
        <v>113</v>
      </c>
      <c r="B135" s="50" t="s">
        <v>96</v>
      </c>
      <c r="C135" s="57" t="s">
        <v>12</v>
      </c>
      <c r="D135" s="183">
        <f>'Пн День 1 Нед 1'!J135+'Вт День 2 Нед 1'!L135+'Ср День 3 Нед 1'!L135+'Чт День 4 Нед 1'!L135+'Чт День 4 Нед 1'!M135+'Пт День 5 Нед 1'!J135+'Сб День 6 Нед 1'!L135+'Сб День 6 Нед 1'!M135</f>
        <v>0</v>
      </c>
      <c r="E135" s="183">
        <f>'Пн День 1 Нед 1'!O135+'Вт День 2 Нед 1'!T135+'Ср День 3 Нед 1'!R135+'Чт День 4 Нед 1'!T135+'Чт День 4 Нед 1'!U135+'Пт День 5 Нед 1'!O135+'Сб День 6 Нед 1'!U135+'Сб День 6 Нед 1'!V135</f>
        <v>0</v>
      </c>
      <c r="F135" s="183">
        <f>'Сб День 6 Нед 1'!Y135+'Пт День 5 Нед 1'!R135+'Чт День 4 Нед 1'!X135+'Ср День 3 Нед 1'!U135+'Вт День 2 Нед 1'!W135+'Пн День 1 Нед 1'!R135</f>
        <v>0</v>
      </c>
      <c r="G135" s="183">
        <f>'Сб День 6 Нед 1'!AC135+'Пт День 5 Нед 1'!V135+'Чт День 4 Нед 1'!AB135+'Ср День 3 Нед 1'!Y135+'Вт День 2 Нед 1'!AA135+'Пн День 1 Нед 1'!V135</f>
        <v>0</v>
      </c>
      <c r="H135" s="38">
        <f>'Сб День 6 Нед 1'!AG135+'Пт День 5 Нед 1'!Z135+'Чт День 4 Нед 1'!AF135+'Ср День 3 Нед 1'!AC135+'Вт День 2 Нед 1'!AE135+'Пн День 1 Нед 1'!Z135</f>
        <v>0</v>
      </c>
      <c r="I135" s="177">
        <f t="shared" si="1"/>
        <v>0</v>
      </c>
    </row>
    <row r="136" spans="1:9" ht="15" customHeight="1" x14ac:dyDescent="0.25">
      <c r="A136" s="65">
        <v>114</v>
      </c>
      <c r="B136" s="50" t="s">
        <v>97</v>
      </c>
      <c r="C136" s="57" t="s">
        <v>12</v>
      </c>
      <c r="D136" s="183">
        <f>'Пн День 1 Нед 1'!J136+'Вт День 2 Нед 1'!L136+'Ср День 3 Нед 1'!L136+'Чт День 4 Нед 1'!L136+'Чт День 4 Нед 1'!M136+'Пт День 5 Нед 1'!J136+'Сб День 6 Нед 1'!L136+'Сб День 6 Нед 1'!M136</f>
        <v>0</v>
      </c>
      <c r="E136" s="183">
        <f>'Пн День 1 Нед 1'!O136+'Вт День 2 Нед 1'!T136+'Ср День 3 Нед 1'!R136+'Чт День 4 Нед 1'!T136+'Чт День 4 Нед 1'!U136+'Пт День 5 Нед 1'!O136+'Сб День 6 Нед 1'!U136+'Сб День 6 Нед 1'!V136</f>
        <v>0</v>
      </c>
      <c r="F136" s="183">
        <f>'Сб День 6 Нед 1'!Y136+'Пт День 5 Нед 1'!R136+'Чт День 4 Нед 1'!X136+'Ср День 3 Нед 1'!U136+'Вт День 2 Нед 1'!W136+'Пн День 1 Нед 1'!R136</f>
        <v>0</v>
      </c>
      <c r="G136" s="183">
        <f>'Сб День 6 Нед 1'!AC136+'Пт День 5 Нед 1'!V136+'Чт День 4 Нед 1'!AB136+'Ср День 3 Нед 1'!Y136+'Вт День 2 Нед 1'!AA136+'Пн День 1 Нед 1'!V136</f>
        <v>0</v>
      </c>
      <c r="H136" s="38">
        <f>'Сб День 6 Нед 1'!AG136+'Пт День 5 Нед 1'!Z136+'Чт День 4 Нед 1'!AF136+'Ср День 3 Нед 1'!AC136+'Вт День 2 Нед 1'!AE136+'Пн День 1 Нед 1'!Z136</f>
        <v>0</v>
      </c>
      <c r="I136" s="177">
        <f t="shared" ref="I136:I148" si="2">D136+E136+F136+G136+H136</f>
        <v>0</v>
      </c>
    </row>
    <row r="137" spans="1:9" ht="16.5" customHeight="1" x14ac:dyDescent="0.25">
      <c r="A137" s="45"/>
      <c r="B137" s="57" t="s">
        <v>98</v>
      </c>
      <c r="C137" s="35"/>
      <c r="D137" s="183"/>
      <c r="E137" s="183"/>
      <c r="F137" s="183"/>
      <c r="G137" s="183"/>
      <c r="H137" s="38"/>
      <c r="I137" s="177"/>
    </row>
    <row r="138" spans="1:9" ht="16.5" customHeight="1" x14ac:dyDescent="0.25">
      <c r="A138" s="401">
        <v>115</v>
      </c>
      <c r="B138" s="400" t="s">
        <v>239</v>
      </c>
      <c r="C138" s="399" t="s">
        <v>82</v>
      </c>
      <c r="D138" s="183">
        <f>'Пн День 1 Нед 1'!J138+'Вт День 2 Нед 1'!L138+'Ср День 3 Нед 1'!L138+'Чт День 4 Нед 1'!L138+'Чт День 4 Нед 1'!M138+'Пт День 5 Нед 1'!J138+'Сб День 6 Нед 1'!L138+'Сб День 6 Нед 1'!M138</f>
        <v>1</v>
      </c>
      <c r="E138" s="183">
        <f>'Пн День 1 Нед 1'!O138+'Вт День 2 Нед 1'!T138+'Ср День 3 Нед 1'!R138+'Чт День 4 Нед 1'!T138+'Чт День 4 Нед 1'!U138+'Пт День 5 Нед 1'!O138+'Сб День 6 Нед 1'!U138+'Сб День 6 Нед 1'!V138</f>
        <v>1</v>
      </c>
      <c r="F138" s="183">
        <f>'Сб День 6 Нед 1'!Y138+'Пт День 5 Нед 1'!R138+'Чт День 4 Нед 1'!X138+'Ср День 3 Нед 1'!U138+'Вт День 2 Нед 1'!W138+'Пн День 1 Нед 1'!R138</f>
        <v>0</v>
      </c>
      <c r="G138" s="183">
        <f>'Сб День 6 Нед 1'!AC138+'Пт День 5 Нед 1'!V138+'Чт День 4 Нед 1'!AB138+'Ср День 3 Нед 1'!Y138+'Вт День 2 Нед 1'!AA138+'Пн День 1 Нед 1'!V138</f>
        <v>0</v>
      </c>
      <c r="H138" s="38">
        <f>'Сб День 6 Нед 1'!AG138+'Пт День 5 Нед 1'!Z138+'Чт День 4 Нед 1'!AF138+'Ср День 3 Нед 1'!AC138+'Вт День 2 Нед 1'!AE138+'Пн День 1 Нед 1'!Z138</f>
        <v>0</v>
      </c>
      <c r="I138" s="177">
        <f t="shared" si="2"/>
        <v>2</v>
      </c>
    </row>
    <row r="139" spans="1:9" x14ac:dyDescent="0.25">
      <c r="A139" s="244">
        <v>116</v>
      </c>
      <c r="B139" s="260" t="s">
        <v>86</v>
      </c>
      <c r="C139" s="61" t="s">
        <v>12</v>
      </c>
      <c r="D139" s="183">
        <f>'Пн День 1 Нед 1'!J139+'Вт День 2 Нед 1'!L139+'Ср День 3 Нед 1'!L139+'Чт День 4 Нед 1'!L139+'Чт День 4 Нед 1'!M139+'Пт День 5 Нед 1'!J139+'Сб День 6 Нед 1'!L139+'Сб День 6 Нед 1'!M139</f>
        <v>0</v>
      </c>
      <c r="E139" s="183">
        <f>'Пн День 1 Нед 1'!O139+'Вт День 2 Нед 1'!T139+'Ср День 3 Нед 1'!R139+'Чт День 4 Нед 1'!T139+'Чт День 4 Нед 1'!U139+'Пт День 5 Нед 1'!O139+'Сб День 6 Нед 1'!U139+'Сб День 6 Нед 1'!V139</f>
        <v>0</v>
      </c>
      <c r="F139" s="183">
        <f>'Сб День 6 Нед 1'!Y139+'Пт День 5 Нед 1'!R139+'Чт День 4 Нед 1'!X139+'Ср День 3 Нед 1'!U139+'Вт День 2 Нед 1'!W139+'Пн День 1 Нед 1'!R139</f>
        <v>0</v>
      </c>
      <c r="G139" s="183">
        <f>'Сб День 6 Нед 1'!AC139+'Пт День 5 Нед 1'!V139+'Чт День 4 Нед 1'!AB139+'Ср День 3 Нед 1'!Y139+'Вт День 2 Нед 1'!AA139+'Пн День 1 Нед 1'!V139</f>
        <v>0</v>
      </c>
      <c r="H139" s="38">
        <f>'Сб День 6 Нед 1'!AG139+'Пт День 5 Нед 1'!Z139+'Чт День 4 Нед 1'!AF139+'Ср День 3 Нед 1'!AC139+'Вт День 2 Нед 1'!AE139+'Пн День 1 Нед 1'!Z139</f>
        <v>0</v>
      </c>
      <c r="I139" s="177">
        <f t="shared" si="2"/>
        <v>0</v>
      </c>
    </row>
    <row r="140" spans="1:9" ht="15" customHeight="1" x14ac:dyDescent="0.25">
      <c r="A140" s="401">
        <v>117</v>
      </c>
      <c r="B140" s="261" t="s">
        <v>217</v>
      </c>
      <c r="C140" s="63" t="s">
        <v>82</v>
      </c>
      <c r="D140" s="183">
        <f>'Пн День 1 Нед 1'!J140+'Вт День 2 Нед 1'!L140+'Ср День 3 Нед 1'!L140+'Чт День 4 Нед 1'!L140+'Чт День 4 Нед 1'!M140+'Пт День 5 Нед 1'!J140+'Сб День 6 Нед 1'!L140+'Сб День 6 Нед 1'!M140</f>
        <v>1</v>
      </c>
      <c r="E140" s="183">
        <f>'Пн День 1 Нед 1'!O140+'Вт День 2 Нед 1'!T140+'Ср День 3 Нед 1'!R140+'Чт День 4 Нед 1'!T140+'Чт День 4 Нед 1'!U140+'Пт День 5 Нед 1'!O140+'Сб День 6 Нед 1'!U140+'Сб День 6 Нед 1'!V140</f>
        <v>1</v>
      </c>
      <c r="F140" s="183">
        <f>'Сб День 6 Нед 1'!Y140+'Пт День 5 Нед 1'!R140+'Чт День 4 Нед 1'!X140+'Ср День 3 Нед 1'!U140+'Вт День 2 Нед 1'!W140+'Пн День 1 Нед 1'!R140</f>
        <v>0</v>
      </c>
      <c r="G140" s="183">
        <f>'Сб День 6 Нед 1'!AC140+'Пт День 5 Нед 1'!V140+'Чт День 4 Нед 1'!AB140+'Ср День 3 Нед 1'!Y140+'Вт День 2 Нед 1'!AA140+'Пн День 1 Нед 1'!V140</f>
        <v>0</v>
      </c>
      <c r="H140" s="38">
        <f>'Сб День 6 Нед 1'!AG140+'Пт День 5 Нед 1'!Z140+'Чт День 4 Нед 1'!AF140+'Ср День 3 Нед 1'!AC140+'Вт День 2 Нед 1'!AE140+'Пн День 1 Нед 1'!Z140</f>
        <v>0</v>
      </c>
      <c r="I140" s="177">
        <f t="shared" si="2"/>
        <v>2</v>
      </c>
    </row>
    <row r="141" spans="1:9" ht="13.5" customHeight="1" x14ac:dyDescent="0.25">
      <c r="A141" s="244">
        <v>118</v>
      </c>
      <c r="B141" s="260" t="s">
        <v>211</v>
      </c>
      <c r="C141" s="61" t="s">
        <v>12</v>
      </c>
      <c r="D141" s="183">
        <f>'Пн День 1 Нед 1'!J141+'Вт День 2 Нед 1'!L141+'Ср День 3 Нед 1'!L141+'Чт День 4 Нед 1'!L141+'Чт День 4 Нед 1'!M141+'Пт День 5 Нед 1'!J141+'Сб День 6 Нед 1'!L141+'Сб День 6 Нед 1'!M141</f>
        <v>0</v>
      </c>
      <c r="E141" s="183">
        <f>'Пн День 1 Нед 1'!O141+'Вт День 2 Нед 1'!T141+'Ср День 3 Нед 1'!R141+'Чт День 4 Нед 1'!T141+'Чт День 4 Нед 1'!U141+'Пт День 5 Нед 1'!O141+'Сб День 6 Нед 1'!U141+'Сб День 6 Нед 1'!V141</f>
        <v>0</v>
      </c>
      <c r="F141" s="183">
        <f>'Сб День 6 Нед 1'!Y141+'Пт День 5 Нед 1'!R141+'Чт День 4 Нед 1'!X141+'Ср День 3 Нед 1'!U141+'Вт День 2 Нед 1'!W141+'Пн День 1 Нед 1'!R141</f>
        <v>0</v>
      </c>
      <c r="G141" s="183">
        <f>'Сб День 6 Нед 1'!AC141+'Пт День 5 Нед 1'!V141+'Чт День 4 Нед 1'!AB141+'Ср День 3 Нед 1'!Y141+'Вт День 2 Нед 1'!AA141+'Пн День 1 Нед 1'!V141</f>
        <v>0</v>
      </c>
      <c r="H141" s="38">
        <f>'Сб День 6 Нед 1'!AG141+'Пт День 5 Нед 1'!Z141+'Чт День 4 Нед 1'!AF141+'Ср День 3 Нед 1'!AC141+'Вт День 2 Нед 1'!AE141+'Пн День 1 Нед 1'!Z141</f>
        <v>0</v>
      </c>
      <c r="I141" s="177">
        <f t="shared" si="2"/>
        <v>0</v>
      </c>
    </row>
    <row r="142" spans="1:9" ht="13.5" customHeight="1" x14ac:dyDescent="0.25">
      <c r="A142" s="401">
        <v>119</v>
      </c>
      <c r="B142" s="260" t="s">
        <v>192</v>
      </c>
      <c r="C142" s="61" t="s">
        <v>12</v>
      </c>
      <c r="D142" s="183">
        <f>'Пн День 1 Нед 1'!J142+'Вт День 2 Нед 1'!L142+'Ср День 3 Нед 1'!L142+'Чт День 4 Нед 1'!L142+'Чт День 4 Нед 1'!M142+'Пт День 5 Нед 1'!J142+'Сб День 6 Нед 1'!L142+'Сб День 6 Нед 1'!M142</f>
        <v>0</v>
      </c>
      <c r="E142" s="183">
        <f>'Пн День 1 Нед 1'!O142+'Вт День 2 Нед 1'!T142+'Ср День 3 Нед 1'!R142+'Чт День 4 Нед 1'!T142+'Чт День 4 Нед 1'!U142+'Пт День 5 Нед 1'!O142+'Сб День 6 Нед 1'!U142+'Сб День 6 Нед 1'!V142</f>
        <v>0</v>
      </c>
      <c r="F142" s="183">
        <f>'Сб День 6 Нед 1'!Y142+'Пт День 5 Нед 1'!R142+'Чт День 4 Нед 1'!X142+'Ср День 3 Нед 1'!U142+'Вт День 2 Нед 1'!W142+'Пн День 1 Нед 1'!R142</f>
        <v>0</v>
      </c>
      <c r="G142" s="183">
        <f>'Сб День 6 Нед 1'!AC142+'Пт День 5 Нед 1'!V142+'Чт День 4 Нед 1'!AB142+'Ср День 3 Нед 1'!Y142+'Вт День 2 Нед 1'!AA142+'Пн День 1 Нед 1'!V142</f>
        <v>0</v>
      </c>
      <c r="H142" s="38">
        <f>'Сб День 6 Нед 1'!AG142+'Пт День 5 Нед 1'!Z142+'Чт День 4 Нед 1'!AF142+'Ср День 3 Нед 1'!AC142+'Вт День 2 Нед 1'!AE142+'Пн День 1 Нед 1'!Z142</f>
        <v>0</v>
      </c>
      <c r="I142" s="177">
        <f t="shared" si="2"/>
        <v>0</v>
      </c>
    </row>
    <row r="143" spans="1:9" ht="15" customHeight="1" x14ac:dyDescent="0.25">
      <c r="A143" s="244">
        <v>120</v>
      </c>
      <c r="B143" s="22" t="s">
        <v>19</v>
      </c>
      <c r="C143" s="23" t="s">
        <v>12</v>
      </c>
      <c r="D143" s="183">
        <f>'Пн День 1 Нед 1'!J143+'Вт День 2 Нед 1'!L143+'Ср День 3 Нед 1'!L143+'Чт День 4 Нед 1'!L143+'Чт День 4 Нед 1'!M143+'Пт День 5 Нед 1'!J143+'Сб День 6 Нед 1'!L143+'Сб День 6 Нед 1'!M143</f>
        <v>0</v>
      </c>
      <c r="E143" s="183">
        <f>'Пн День 1 Нед 1'!O143+'Вт День 2 Нед 1'!T143+'Ср День 3 Нед 1'!R143+'Чт День 4 Нед 1'!T143+'Чт День 4 Нед 1'!U143+'Пт День 5 Нед 1'!O143+'Сб День 6 Нед 1'!U143+'Сб День 6 Нед 1'!V143</f>
        <v>0</v>
      </c>
      <c r="F143" s="183">
        <f>'Сб День 6 Нед 1'!Y143+'Пт День 5 Нед 1'!R143+'Чт День 4 Нед 1'!X143+'Ср День 3 Нед 1'!U143+'Вт День 2 Нед 1'!W143+'Пн День 1 Нед 1'!R143</f>
        <v>0</v>
      </c>
      <c r="G143" s="183">
        <f>'Сб День 6 Нед 1'!AC143+'Пт День 5 Нед 1'!V143+'Чт День 4 Нед 1'!AB143+'Ср День 3 Нед 1'!Y143+'Вт День 2 Нед 1'!AA143+'Пн День 1 Нед 1'!V143</f>
        <v>0</v>
      </c>
      <c r="H143" s="38">
        <f>'Сб День 6 Нед 1'!AG143+'Пт День 5 Нед 1'!Z143+'Чт День 4 Нед 1'!AF143+'Ср День 3 Нед 1'!AC143+'Вт День 2 Нед 1'!AE143+'Пн День 1 Нед 1'!Z143</f>
        <v>0</v>
      </c>
      <c r="I143" s="177">
        <f t="shared" si="2"/>
        <v>0</v>
      </c>
    </row>
    <row r="144" spans="1:9" ht="22.5" customHeight="1" x14ac:dyDescent="0.25">
      <c r="A144" s="401">
        <v>121</v>
      </c>
      <c r="B144" s="260" t="s">
        <v>307</v>
      </c>
      <c r="C144" s="61" t="s">
        <v>82</v>
      </c>
      <c r="D144" s="183">
        <f>'Пн День 1 Нед 1'!J144+'Вт День 2 Нед 1'!L144+'Ср День 3 Нед 1'!L144+'Чт День 4 Нед 1'!L144+'Чт День 4 Нед 1'!M144+'Пт День 5 Нед 1'!J144+'Сб День 6 Нед 1'!L144+'Сб День 6 Нед 1'!M144</f>
        <v>1</v>
      </c>
      <c r="E144" s="183">
        <f>'Пн День 1 Нед 1'!O144+'Вт День 2 Нед 1'!T144+'Ср День 3 Нед 1'!R144+'Чт День 4 Нед 1'!T144+'Чт День 4 Нед 1'!U144+'Пт День 5 Нед 1'!O144+'Сб День 6 Нед 1'!U144+'Сб День 6 Нед 1'!V144</f>
        <v>1</v>
      </c>
      <c r="F144" s="183">
        <f>'Сб День 6 Нед 1'!Y144+'Пт День 5 Нед 1'!R144+'Чт День 4 Нед 1'!X144+'Ср День 3 Нед 1'!U144+'Вт День 2 Нед 1'!W144+'Пн День 1 Нед 1'!R144</f>
        <v>0</v>
      </c>
      <c r="G144" s="183">
        <f>'Сб День 6 Нед 1'!AC144+'Пт День 5 Нед 1'!V144+'Чт День 4 Нед 1'!AB144+'Ср День 3 Нед 1'!Y144+'Вт День 2 Нед 1'!AA144+'Пн День 1 Нед 1'!V144</f>
        <v>0</v>
      </c>
      <c r="H144" s="38">
        <f>'Сб День 6 Нед 1'!AG144+'Пт День 5 Нед 1'!Z144+'Чт День 4 Нед 1'!AF144+'Ср День 3 Нед 1'!AC144+'Вт День 2 Нед 1'!AE144+'Пн День 1 Нед 1'!Z144</f>
        <v>0</v>
      </c>
      <c r="I144" s="177">
        <f t="shared" si="2"/>
        <v>2</v>
      </c>
    </row>
    <row r="145" spans="1:9" ht="15" customHeight="1" x14ac:dyDescent="0.25">
      <c r="A145" s="244">
        <v>122</v>
      </c>
      <c r="B145" s="260" t="s">
        <v>212</v>
      </c>
      <c r="C145" s="61" t="s">
        <v>82</v>
      </c>
      <c r="D145" s="183">
        <f>'Пн День 1 Нед 1'!J145+'Вт День 2 Нед 1'!L145+'Ср День 3 Нед 1'!L145+'Чт День 4 Нед 1'!L145+'Чт День 4 Нед 1'!M145+'Пт День 5 Нед 1'!J145+'Сб День 6 Нед 1'!L145+'Сб День 6 Нед 1'!M145</f>
        <v>0</v>
      </c>
      <c r="E145" s="183">
        <f>'Пн День 1 Нед 1'!O145+'Вт День 2 Нед 1'!T145+'Ср День 3 Нед 1'!R145+'Чт День 4 Нед 1'!T145+'Чт День 4 Нед 1'!U145+'Пт День 5 Нед 1'!O145+'Сб День 6 Нед 1'!U145+'Сб День 6 Нед 1'!V145</f>
        <v>0</v>
      </c>
      <c r="F145" s="183">
        <f>'Сб День 6 Нед 1'!Y145+'Пт День 5 Нед 1'!R145+'Чт День 4 Нед 1'!X145+'Ср День 3 Нед 1'!U145+'Вт День 2 Нед 1'!W145+'Пн День 1 Нед 1'!R145</f>
        <v>0</v>
      </c>
      <c r="G145" s="183">
        <f>'Сб День 6 Нед 1'!AC145+'Пт День 5 Нед 1'!V145+'Чт День 4 Нед 1'!AB145+'Ср День 3 Нед 1'!Y145+'Вт День 2 Нед 1'!AA145+'Пн День 1 Нед 1'!V145</f>
        <v>0</v>
      </c>
      <c r="H145" s="38">
        <f>'Сб День 6 Нед 1'!AG145+'Пт День 5 Нед 1'!Z145+'Чт День 4 Нед 1'!AF145+'Ср День 3 Нед 1'!AC145+'Вт День 2 Нед 1'!AE145+'Пн День 1 Нед 1'!Z145</f>
        <v>0</v>
      </c>
      <c r="I145" s="177">
        <f t="shared" si="2"/>
        <v>0</v>
      </c>
    </row>
    <row r="146" spans="1:9" ht="14.25" customHeight="1" x14ac:dyDescent="0.25">
      <c r="A146" s="401">
        <v>123</v>
      </c>
      <c r="B146" s="260" t="s">
        <v>219</v>
      </c>
      <c r="C146" s="61" t="s">
        <v>82</v>
      </c>
      <c r="D146" s="183">
        <f>'Пн День 1 Нед 1'!J146+'Вт День 2 Нед 1'!L146+'Ср День 3 Нед 1'!L146+'Чт День 4 Нед 1'!L146+'Чт День 4 Нед 1'!M146+'Пт День 5 Нед 1'!J146+'Сб День 6 Нед 1'!L146+'Сб День 6 Нед 1'!M146</f>
        <v>0</v>
      </c>
      <c r="E146" s="183">
        <f>'Пн День 1 Нед 1'!O146+'Вт День 2 Нед 1'!T146+'Ср День 3 Нед 1'!R146+'Чт День 4 Нед 1'!T146+'Чт День 4 Нед 1'!U146+'Пт День 5 Нед 1'!O146+'Сб День 6 Нед 1'!U146+'Сб День 6 Нед 1'!V146</f>
        <v>0</v>
      </c>
      <c r="F146" s="183">
        <f>'Сб День 6 Нед 1'!Y146+'Пт День 5 Нед 1'!R146+'Чт День 4 Нед 1'!X146+'Ср День 3 Нед 1'!U146+'Вт День 2 Нед 1'!W146+'Пн День 1 Нед 1'!R146</f>
        <v>0</v>
      </c>
      <c r="G146" s="183">
        <f>'Сб День 6 Нед 1'!AC146+'Пт День 5 Нед 1'!V146+'Чт День 4 Нед 1'!AB146+'Ср День 3 Нед 1'!Y146+'Вт День 2 Нед 1'!AA146+'Пн День 1 Нед 1'!V146</f>
        <v>0</v>
      </c>
      <c r="H146" s="38">
        <f>'Сб День 6 Нед 1'!AG146+'Пт День 5 Нед 1'!Z146+'Чт День 4 Нед 1'!AF146+'Ср День 3 Нед 1'!AC146+'Вт День 2 Нед 1'!AE146+'Пн День 1 Нед 1'!Z146</f>
        <v>0</v>
      </c>
      <c r="I146" s="177">
        <f t="shared" si="2"/>
        <v>0</v>
      </c>
    </row>
    <row r="147" spans="1:9" ht="22.5" customHeight="1" x14ac:dyDescent="0.25">
      <c r="A147" s="244">
        <v>124</v>
      </c>
      <c r="B147" s="260" t="s">
        <v>213</v>
      </c>
      <c r="C147" s="61" t="s">
        <v>82</v>
      </c>
      <c r="D147" s="183">
        <f>'Пн День 1 Нед 1'!J147+'Вт День 2 Нед 1'!L147+'Ср День 3 Нед 1'!L147+'Чт День 4 Нед 1'!L147+'Чт День 4 Нед 1'!M147+'Пт День 5 Нед 1'!J147+'Сб День 6 Нед 1'!L147+'Сб День 6 Нед 1'!M147</f>
        <v>0</v>
      </c>
      <c r="E147" s="183">
        <f>'Пн День 1 Нед 1'!O147+'Вт День 2 Нед 1'!T147+'Ср День 3 Нед 1'!R147+'Чт День 4 Нед 1'!T147+'Чт День 4 Нед 1'!U147+'Пт День 5 Нед 1'!O147+'Сб День 6 Нед 1'!U147+'Сб День 6 Нед 1'!V147</f>
        <v>0</v>
      </c>
      <c r="F147" s="183">
        <f>'Сб День 6 Нед 1'!Y147+'Пт День 5 Нед 1'!R147+'Чт День 4 Нед 1'!X147+'Ср День 3 Нед 1'!U147+'Вт День 2 Нед 1'!W147+'Пн День 1 Нед 1'!R147</f>
        <v>0</v>
      </c>
      <c r="G147" s="183">
        <f>'Сб День 6 Нед 1'!AC147+'Пт День 5 Нед 1'!V147+'Чт День 4 Нед 1'!AB147+'Ср День 3 Нед 1'!Y147+'Вт День 2 Нед 1'!AA147+'Пн День 1 Нед 1'!V147</f>
        <v>0</v>
      </c>
      <c r="H147" s="38">
        <f>'Сб День 6 Нед 1'!AG147+'Пт День 5 Нед 1'!Z147+'Чт День 4 Нед 1'!AF147+'Ср День 3 Нед 1'!AC147+'Вт День 2 Нед 1'!AE147+'Пн День 1 Нед 1'!Z147</f>
        <v>0</v>
      </c>
      <c r="I147" s="177">
        <f t="shared" si="2"/>
        <v>0</v>
      </c>
    </row>
    <row r="148" spans="1:9" ht="15" customHeight="1" x14ac:dyDescent="0.25">
      <c r="A148" s="401">
        <v>125</v>
      </c>
      <c r="B148" s="260" t="s">
        <v>191</v>
      </c>
      <c r="C148" s="61" t="s">
        <v>82</v>
      </c>
      <c r="D148" s="183">
        <f>'Пн День 1 Нед 1'!J148+'Вт День 2 Нед 1'!L148+'Ср День 3 Нед 1'!L148+'Чт День 4 Нед 1'!L148+'Чт День 4 Нед 1'!M148+'Пт День 5 Нед 1'!J148+'Сб День 6 Нед 1'!L148+'Сб День 6 Нед 1'!M148</f>
        <v>0</v>
      </c>
      <c r="E148" s="183">
        <f>'Пн День 1 Нед 1'!O148+'Вт День 2 Нед 1'!T148+'Ср День 3 Нед 1'!R148+'Чт День 4 Нед 1'!T148+'Чт День 4 Нед 1'!U148+'Пт День 5 Нед 1'!O148+'Сб День 6 Нед 1'!U148+'Сб День 6 Нед 1'!V148</f>
        <v>0</v>
      </c>
      <c r="F148" s="183">
        <f>'Сб День 6 Нед 1'!Y148+'Пт День 5 Нед 1'!R148+'Чт День 4 Нед 1'!X148+'Ср День 3 Нед 1'!U148+'Вт День 2 Нед 1'!W148+'Пн День 1 Нед 1'!R148</f>
        <v>0</v>
      </c>
      <c r="G148" s="183">
        <f>'Сб День 6 Нед 1'!AC148+'Пт День 5 Нед 1'!V148+'Чт День 4 Нед 1'!AB148+'Ср День 3 Нед 1'!Y148+'Вт День 2 Нед 1'!AA148+'Пн День 1 Нед 1'!V148</f>
        <v>0</v>
      </c>
      <c r="H148" s="38">
        <f>'Сб День 6 Нед 1'!AG148+'Пт День 5 Нед 1'!Z148+'Чт День 4 Нед 1'!AF148+'Ср День 3 Нед 1'!AC148+'Вт День 2 Нед 1'!AE148+'Пн День 1 Нед 1'!Z148</f>
        <v>0</v>
      </c>
      <c r="I148" s="177">
        <f t="shared" si="2"/>
        <v>0</v>
      </c>
    </row>
  </sheetData>
  <mergeCells count="7">
    <mergeCell ref="I2:I3"/>
    <mergeCell ref="E2:E3"/>
    <mergeCell ref="A1:H1"/>
    <mergeCell ref="D2:D3"/>
    <mergeCell ref="F2:F3"/>
    <mergeCell ref="H2:H3"/>
    <mergeCell ref="G2:G3"/>
  </mergeCells>
  <pageMargins left="0.31496062992125984" right="0.11811023622047245" top="0.15748031496062992" bottom="0.15748031496062992" header="0.31496062992125984" footer="0.31496062992125984"/>
  <pageSetup paperSize="9" scale="95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8"/>
  <sheetViews>
    <sheetView zoomScaleNormal="100" workbookViewId="0">
      <pane xSplit="3" ySplit="5" topLeftCell="D6" activePane="bottomRight" state="frozen"/>
      <selection activeCell="A3" sqref="A3"/>
      <selection pane="topRight" activeCell="D3" sqref="D3"/>
      <selection pane="bottomLeft" activeCell="A9" sqref="A9"/>
      <selection pane="bottomRight" activeCell="AF7" sqref="AF7"/>
    </sheetView>
  </sheetViews>
  <sheetFormatPr defaultRowHeight="15" x14ac:dyDescent="0.25"/>
  <cols>
    <col min="1" max="1" width="5" customWidth="1"/>
    <col min="2" max="2" width="23.7109375" style="272" customWidth="1"/>
    <col min="3" max="3" width="4.42578125" customWidth="1"/>
    <col min="4" max="4" width="10.7109375" style="426" customWidth="1"/>
    <col min="5" max="5" width="10.28515625" style="423" customWidth="1"/>
    <col min="6" max="6" width="9.140625" customWidth="1"/>
    <col min="7" max="7" width="7.5703125" customWidth="1"/>
    <col min="8" max="9" width="9.28515625" customWidth="1"/>
    <col min="10" max="10" width="8.5703125" customWidth="1"/>
    <col min="11" max="11" width="8.42578125" customWidth="1"/>
    <col min="12" max="12" width="9.5703125" customWidth="1"/>
    <col min="13" max="13" width="8.42578125" customWidth="1"/>
    <col min="14" max="14" width="8.140625" customWidth="1"/>
    <col min="15" max="15" width="9.28515625" customWidth="1"/>
    <col min="16" max="16" width="10.28515625" customWidth="1"/>
    <col min="17" max="17" width="9" customWidth="1"/>
    <col min="18" max="18" width="7.140625" hidden="1" customWidth="1"/>
    <col min="19" max="19" width="10" customWidth="1"/>
    <col min="20" max="20" width="9.7109375" customWidth="1"/>
    <col min="21" max="21" width="8.42578125" customWidth="1"/>
    <col min="22" max="22" width="8.7109375" customWidth="1"/>
    <col min="23" max="23" width="7.42578125" customWidth="1"/>
    <col min="24" max="24" width="8.42578125" hidden="1" customWidth="1"/>
    <col min="25" max="25" width="7.85546875" hidden="1" customWidth="1"/>
    <col min="26" max="26" width="7.140625" hidden="1" customWidth="1"/>
    <col min="27" max="27" width="7.42578125" hidden="1" customWidth="1"/>
    <col min="28" max="28" width="8.7109375" customWidth="1"/>
    <col min="29" max="29" width="8.5703125" customWidth="1"/>
    <col min="30" max="30" width="7.28515625" customWidth="1"/>
    <col min="31" max="31" width="7.42578125" customWidth="1"/>
    <col min="32" max="32" width="12.42578125" style="171" customWidth="1"/>
    <col min="33" max="33" width="9.140625" style="457"/>
  </cols>
  <sheetData>
    <row r="1" spans="1:33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525"/>
      <c r="AB1" s="525"/>
      <c r="AC1" s="525"/>
      <c r="AD1" s="525"/>
      <c r="AE1" s="525"/>
      <c r="AF1"/>
    </row>
    <row r="2" spans="1:33" ht="27.75" customHeight="1" x14ac:dyDescent="0.25">
      <c r="A2" s="69"/>
      <c r="B2" s="279"/>
      <c r="C2" s="70"/>
      <c r="D2" s="429"/>
      <c r="E2" s="449"/>
      <c r="F2" s="591" t="s">
        <v>317</v>
      </c>
      <c r="G2" s="592"/>
      <c r="H2" s="592"/>
      <c r="I2" s="592"/>
      <c r="J2" s="592"/>
      <c r="K2" s="577" t="s">
        <v>332</v>
      </c>
      <c r="L2" s="577" t="s">
        <v>337</v>
      </c>
      <c r="M2" s="593" t="s">
        <v>318</v>
      </c>
      <c r="N2" s="593"/>
      <c r="O2" s="593"/>
      <c r="P2" s="593"/>
      <c r="Q2" s="593"/>
      <c r="R2" s="593"/>
      <c r="S2" s="580" t="s">
        <v>338</v>
      </c>
      <c r="T2" s="580" t="s">
        <v>339</v>
      </c>
      <c r="U2" s="534" t="s">
        <v>286</v>
      </c>
      <c r="V2" s="534"/>
      <c r="W2" s="550" t="s">
        <v>121</v>
      </c>
      <c r="X2" s="536" t="s">
        <v>259</v>
      </c>
      <c r="Y2" s="536"/>
      <c r="Z2" s="536"/>
      <c r="AA2" s="537" t="s">
        <v>121</v>
      </c>
      <c r="AB2" s="545" t="s">
        <v>374</v>
      </c>
      <c r="AC2" s="545"/>
      <c r="AD2" s="545"/>
      <c r="AE2" s="528" t="s">
        <v>121</v>
      </c>
      <c r="AF2" s="548" t="s">
        <v>140</v>
      </c>
      <c r="AG2" s="559" t="s">
        <v>264</v>
      </c>
    </row>
    <row r="3" spans="1:33" s="34" customFormat="1" ht="90" x14ac:dyDescent="0.25">
      <c r="A3" s="6"/>
      <c r="B3" s="64" t="s">
        <v>129</v>
      </c>
      <c r="C3" s="8"/>
      <c r="D3" s="52" t="s">
        <v>262</v>
      </c>
      <c r="E3" s="52" t="s">
        <v>263</v>
      </c>
      <c r="F3" s="388" t="s">
        <v>328</v>
      </c>
      <c r="G3" s="388" t="s">
        <v>331</v>
      </c>
      <c r="H3" s="390" t="s">
        <v>329</v>
      </c>
      <c r="I3" s="388" t="s">
        <v>308</v>
      </c>
      <c r="J3" s="388" t="s">
        <v>143</v>
      </c>
      <c r="K3" s="578"/>
      <c r="L3" s="578"/>
      <c r="M3" s="395" t="s">
        <v>328</v>
      </c>
      <c r="N3" s="395" t="s">
        <v>331</v>
      </c>
      <c r="O3" s="395" t="s">
        <v>329</v>
      </c>
      <c r="P3" s="395" t="s">
        <v>308</v>
      </c>
      <c r="Q3" s="395" t="s">
        <v>143</v>
      </c>
      <c r="R3" s="391"/>
      <c r="S3" s="581"/>
      <c r="T3" s="581"/>
      <c r="U3" s="209" t="s">
        <v>184</v>
      </c>
      <c r="V3" s="210" t="s">
        <v>379</v>
      </c>
      <c r="W3" s="551"/>
      <c r="X3" s="356" t="s">
        <v>258</v>
      </c>
      <c r="Y3" s="356" t="s">
        <v>113</v>
      </c>
      <c r="Z3" s="357" t="s">
        <v>144</v>
      </c>
      <c r="AA3" s="562"/>
      <c r="AB3" s="211" t="s">
        <v>380</v>
      </c>
      <c r="AC3" s="211" t="s">
        <v>381</v>
      </c>
      <c r="AD3" s="212" t="s">
        <v>144</v>
      </c>
      <c r="AE3" s="546"/>
      <c r="AF3" s="549"/>
      <c r="AG3" s="561"/>
    </row>
    <row r="4" spans="1:33" x14ac:dyDescent="0.25">
      <c r="A4" s="71"/>
      <c r="B4" s="280" t="s">
        <v>4</v>
      </c>
      <c r="C4" s="73"/>
      <c r="D4" s="8"/>
      <c r="E4" s="73"/>
      <c r="F4" s="347" t="s">
        <v>148</v>
      </c>
      <c r="G4" s="347" t="s">
        <v>148</v>
      </c>
      <c r="H4" s="347" t="s">
        <v>148</v>
      </c>
      <c r="I4" s="347" t="s">
        <v>148</v>
      </c>
      <c r="J4" s="347" t="s">
        <v>148</v>
      </c>
      <c r="K4" s="579"/>
      <c r="L4" s="579"/>
      <c r="M4" s="351" t="s">
        <v>220</v>
      </c>
      <c r="N4" s="153" t="s">
        <v>148</v>
      </c>
      <c r="O4" s="351" t="s">
        <v>220</v>
      </c>
      <c r="P4" s="153" t="s">
        <v>220</v>
      </c>
      <c r="Q4" s="153" t="s">
        <v>220</v>
      </c>
      <c r="R4" s="410"/>
      <c r="S4" s="582"/>
      <c r="T4" s="582"/>
      <c r="U4" s="201" t="s">
        <v>220</v>
      </c>
      <c r="V4" s="204" t="s">
        <v>220</v>
      </c>
      <c r="W4" s="552"/>
      <c r="X4" s="358" t="s">
        <v>220</v>
      </c>
      <c r="Y4" s="359" t="s">
        <v>220</v>
      </c>
      <c r="Z4" s="359" t="s">
        <v>220</v>
      </c>
      <c r="AA4" s="563"/>
      <c r="AB4" s="154" t="s">
        <v>220</v>
      </c>
      <c r="AC4" s="154" t="s">
        <v>220</v>
      </c>
      <c r="AD4" s="154" t="s">
        <v>220</v>
      </c>
      <c r="AE4" s="547"/>
      <c r="AF4" s="549"/>
      <c r="AG4" s="458"/>
    </row>
    <row r="5" spans="1:33" ht="20.25" customHeight="1" x14ac:dyDescent="0.25">
      <c r="A5" s="74"/>
      <c r="B5" s="281" t="s">
        <v>5</v>
      </c>
      <c r="C5" s="75"/>
      <c r="D5" s="11"/>
      <c r="E5" s="75"/>
      <c r="F5" s="389" t="s">
        <v>146</v>
      </c>
      <c r="G5" s="389" t="s">
        <v>336</v>
      </c>
      <c r="H5" s="389" t="s">
        <v>304</v>
      </c>
      <c r="I5" s="389" t="s">
        <v>6</v>
      </c>
      <c r="J5" s="389" t="s">
        <v>301</v>
      </c>
      <c r="K5" s="191" t="s">
        <v>293</v>
      </c>
      <c r="L5" s="191" t="s">
        <v>293</v>
      </c>
      <c r="M5" s="383" t="s">
        <v>146</v>
      </c>
      <c r="N5" s="383" t="s">
        <v>335</v>
      </c>
      <c r="O5" s="383" t="s">
        <v>334</v>
      </c>
      <c r="P5" s="383" t="s">
        <v>6</v>
      </c>
      <c r="Q5" s="383" t="s">
        <v>333</v>
      </c>
      <c r="R5" s="411"/>
      <c r="S5" s="191" t="s">
        <v>293</v>
      </c>
      <c r="T5" s="191" t="s">
        <v>293</v>
      </c>
      <c r="U5" s="202" t="s">
        <v>9</v>
      </c>
      <c r="V5" s="205" t="s">
        <v>161</v>
      </c>
      <c r="W5" s="192">
        <v>1</v>
      </c>
      <c r="X5" s="361" t="s">
        <v>112</v>
      </c>
      <c r="Y5" s="361" t="s">
        <v>6</v>
      </c>
      <c r="Z5" s="364" t="s">
        <v>9</v>
      </c>
      <c r="AA5" s="192">
        <v>0</v>
      </c>
      <c r="AB5" s="155" t="s">
        <v>252</v>
      </c>
      <c r="AC5" s="155" t="s">
        <v>6</v>
      </c>
      <c r="AD5" s="156" t="s">
        <v>9</v>
      </c>
      <c r="AE5" s="191" t="s">
        <v>293</v>
      </c>
      <c r="AF5" s="174">
        <f>K5+L5+S5+T5+W5+AE5</f>
        <v>6</v>
      </c>
      <c r="AG5" s="458"/>
    </row>
    <row r="6" spans="1:33" x14ac:dyDescent="0.25">
      <c r="A6" s="71"/>
      <c r="B6" s="274" t="s">
        <v>177</v>
      </c>
      <c r="C6" s="76"/>
      <c r="D6" s="52"/>
      <c r="E6" s="76"/>
      <c r="F6" s="76"/>
      <c r="G6" s="13"/>
      <c r="H6" s="13"/>
      <c r="I6" s="14"/>
      <c r="J6" s="507"/>
      <c r="K6" s="147"/>
      <c r="L6" s="147"/>
      <c r="M6" s="13"/>
      <c r="N6" s="13"/>
      <c r="O6" s="13"/>
      <c r="P6" s="14"/>
      <c r="Q6" s="14"/>
      <c r="R6" s="14"/>
      <c r="S6" s="147"/>
      <c r="T6" s="147"/>
      <c r="U6" s="14"/>
      <c r="V6" s="14"/>
      <c r="W6" s="33"/>
      <c r="X6" s="33"/>
      <c r="Y6" s="33"/>
      <c r="Z6" s="14"/>
      <c r="AA6" s="33"/>
      <c r="AB6" s="147"/>
      <c r="AC6" s="33"/>
      <c r="AD6" s="14"/>
      <c r="AE6" s="147"/>
      <c r="AF6" s="172"/>
      <c r="AG6" s="458"/>
    </row>
    <row r="7" spans="1:33" x14ac:dyDescent="0.25">
      <c r="A7" s="60">
        <v>1</v>
      </c>
      <c r="B7" s="78" t="s">
        <v>11</v>
      </c>
      <c r="C7" s="79" t="s">
        <v>12</v>
      </c>
      <c r="D7" s="432">
        <f>'Сб День 6 Нед 1'!AI7</f>
        <v>0</v>
      </c>
      <c r="E7" s="81"/>
      <c r="F7" s="489"/>
      <c r="G7" s="144"/>
      <c r="H7" s="144"/>
      <c r="I7" s="38"/>
      <c r="J7" s="508"/>
      <c r="K7" s="38">
        <f>(G7+I7+J7)*$K$5</f>
        <v>0</v>
      </c>
      <c r="L7" s="38">
        <f>(F7+H7+I7+J7)*$L$5</f>
        <v>0</v>
      </c>
      <c r="M7" s="144"/>
      <c r="N7" s="144"/>
      <c r="O7" s="144"/>
      <c r="P7" s="38"/>
      <c r="Q7" s="144"/>
      <c r="R7" s="144"/>
      <c r="S7" s="38">
        <f>(N7+P7+Q7)*$S$5</f>
        <v>0</v>
      </c>
      <c r="T7" s="38">
        <f>(M7+O7+P7+Q7)*$T$5</f>
        <v>0</v>
      </c>
      <c r="U7" s="144"/>
      <c r="V7" s="144"/>
      <c r="W7" s="203">
        <f>(V7+U7)*$W$5</f>
        <v>0</v>
      </c>
      <c r="X7" s="38"/>
      <c r="Y7" s="38"/>
      <c r="Z7" s="144"/>
      <c r="AA7" s="362">
        <f>(Z7+Y7+X7)*$AA$5</f>
        <v>0</v>
      </c>
      <c r="AB7" s="38"/>
      <c r="AC7" s="38"/>
      <c r="AD7" s="144"/>
      <c r="AE7" s="170">
        <f>(AD7+AC7+AB7)*$AE$5</f>
        <v>0</v>
      </c>
      <c r="AF7" s="173">
        <f>K7+L7+S7+T7+W7+AE7</f>
        <v>0</v>
      </c>
      <c r="AG7" s="459">
        <f t="shared" ref="AG7:AG38" si="0">(D7+E7)-AF7</f>
        <v>0</v>
      </c>
    </row>
    <row r="8" spans="1:33" x14ac:dyDescent="0.25">
      <c r="A8" s="60">
        <v>2</v>
      </c>
      <c r="B8" s="80" t="s">
        <v>13</v>
      </c>
      <c r="C8" s="81" t="s">
        <v>12</v>
      </c>
      <c r="D8" s="432">
        <f>'Сб День 6 Нед 1'!AI8</f>
        <v>-0.24159999999999998</v>
      </c>
      <c r="E8" s="81"/>
      <c r="F8" s="489"/>
      <c r="G8" s="144"/>
      <c r="H8" s="404">
        <v>1.35E-2</v>
      </c>
      <c r="I8" s="38"/>
      <c r="J8" s="509">
        <v>2.5000000000000001E-2</v>
      </c>
      <c r="K8" s="38">
        <f t="shared" ref="K8:K71" si="1">(G8+I8+J8)*$K$5</f>
        <v>2.5000000000000001E-2</v>
      </c>
      <c r="L8" s="38">
        <f t="shared" ref="L8:L71" si="2">(F8+H8+I8+J8)*$L$5</f>
        <v>3.85E-2</v>
      </c>
      <c r="M8" s="144"/>
      <c r="N8" s="144"/>
      <c r="O8" s="404">
        <v>1.35E-2</v>
      </c>
      <c r="P8" s="38"/>
      <c r="Q8" s="405">
        <v>3.5000000000000003E-2</v>
      </c>
      <c r="R8" s="144"/>
      <c r="S8" s="38">
        <f t="shared" ref="S8:S71" si="3">(N8+P8+Q8)*$S$5</f>
        <v>3.5000000000000003E-2</v>
      </c>
      <c r="T8" s="38">
        <f t="shared" ref="T8:T71" si="4">(M8+O8+P8+Q8)*$T$5</f>
        <v>4.8500000000000001E-2</v>
      </c>
      <c r="U8" s="144"/>
      <c r="V8" s="144"/>
      <c r="W8" s="203">
        <f t="shared" ref="W8:W71" si="5">(V8+U8)*$W$5</f>
        <v>0</v>
      </c>
      <c r="X8" s="38"/>
      <c r="Y8" s="162"/>
      <c r="Z8" s="144"/>
      <c r="AA8" s="362">
        <f t="shared" ref="AA8:AA71" si="6">(Z8+Y8+X8)*$AA$5</f>
        <v>0</v>
      </c>
      <c r="AB8" s="162"/>
      <c r="AC8" s="162"/>
      <c r="AD8" s="144"/>
      <c r="AE8" s="170">
        <f t="shared" ref="AE8:AE71" si="7">(AD8+AC8+AB8)*$AE$5</f>
        <v>0</v>
      </c>
      <c r="AF8" s="173">
        <f t="shared" ref="AF8:AF71" si="8">K8+L8+S8+T8+W8+AE8</f>
        <v>0.14700000000000002</v>
      </c>
      <c r="AG8" s="459">
        <f t="shared" si="0"/>
        <v>-0.3886</v>
      </c>
    </row>
    <row r="9" spans="1:33" x14ac:dyDescent="0.25">
      <c r="A9" s="60">
        <v>3</v>
      </c>
      <c r="B9" s="78" t="s">
        <v>142</v>
      </c>
      <c r="C9" s="79" t="s">
        <v>12</v>
      </c>
      <c r="D9" s="432">
        <f>'Сб День 6 Нед 1'!AI9</f>
        <v>-0.69499999999999995</v>
      </c>
      <c r="E9" s="81"/>
      <c r="F9" s="489"/>
      <c r="G9" s="144"/>
      <c r="H9" s="483"/>
      <c r="I9" s="38"/>
      <c r="J9" s="509">
        <v>0.04</v>
      </c>
      <c r="K9" s="38">
        <f t="shared" si="1"/>
        <v>0.04</v>
      </c>
      <c r="L9" s="38">
        <f t="shared" si="2"/>
        <v>0.04</v>
      </c>
      <c r="M9" s="144"/>
      <c r="N9" s="144"/>
      <c r="O9" s="483"/>
      <c r="P9" s="38"/>
      <c r="Q9" s="405">
        <v>0.05</v>
      </c>
      <c r="R9" s="144"/>
      <c r="S9" s="38">
        <f t="shared" si="3"/>
        <v>0.05</v>
      </c>
      <c r="T9" s="38">
        <f t="shared" si="4"/>
        <v>0.05</v>
      </c>
      <c r="U9" s="144"/>
      <c r="V9" s="144"/>
      <c r="W9" s="203">
        <f t="shared" si="5"/>
        <v>0</v>
      </c>
      <c r="X9" s="38"/>
      <c r="Y9" s="162"/>
      <c r="Z9" s="220">
        <v>0.03</v>
      </c>
      <c r="AA9" s="362">
        <f t="shared" si="6"/>
        <v>0</v>
      </c>
      <c r="AB9" s="162"/>
      <c r="AC9" s="162"/>
      <c r="AD9" s="221">
        <v>0.03</v>
      </c>
      <c r="AE9" s="170">
        <f t="shared" si="7"/>
        <v>0.03</v>
      </c>
      <c r="AF9" s="173">
        <f t="shared" si="8"/>
        <v>0.21</v>
      </c>
      <c r="AG9" s="459">
        <f t="shared" si="0"/>
        <v>-0.90499999999999992</v>
      </c>
    </row>
    <row r="10" spans="1:33" x14ac:dyDescent="0.25">
      <c r="A10" s="60">
        <v>4</v>
      </c>
      <c r="B10" s="85" t="s">
        <v>166</v>
      </c>
      <c r="C10" s="61" t="s">
        <v>82</v>
      </c>
      <c r="D10" s="432">
        <f>'Сб День 6 Нед 1'!AI10</f>
        <v>-1</v>
      </c>
      <c r="E10" s="63"/>
      <c r="F10" s="489"/>
      <c r="G10" s="144"/>
      <c r="H10" s="483"/>
      <c r="I10" s="38"/>
      <c r="J10" s="508"/>
      <c r="K10" s="38">
        <f t="shared" si="1"/>
        <v>0</v>
      </c>
      <c r="L10" s="38">
        <f t="shared" si="2"/>
        <v>0</v>
      </c>
      <c r="M10" s="144"/>
      <c r="N10" s="144"/>
      <c r="O10" s="483"/>
      <c r="P10" s="38"/>
      <c r="Q10" s="144"/>
      <c r="R10" s="144"/>
      <c r="S10" s="38">
        <f t="shared" si="3"/>
        <v>0</v>
      </c>
      <c r="T10" s="38">
        <f t="shared" si="4"/>
        <v>0</v>
      </c>
      <c r="U10" s="144"/>
      <c r="V10" s="144"/>
      <c r="W10" s="203">
        <f t="shared" si="5"/>
        <v>0</v>
      </c>
      <c r="X10" s="38"/>
      <c r="Y10" s="162"/>
      <c r="Z10" s="144"/>
      <c r="AA10" s="362">
        <f t="shared" si="6"/>
        <v>0</v>
      </c>
      <c r="AB10" s="162"/>
      <c r="AC10" s="162"/>
      <c r="AD10" s="144"/>
      <c r="AE10" s="170">
        <f t="shared" si="7"/>
        <v>0</v>
      </c>
      <c r="AF10" s="173">
        <f t="shared" si="8"/>
        <v>0</v>
      </c>
      <c r="AG10" s="459">
        <f t="shared" si="0"/>
        <v>-1</v>
      </c>
    </row>
    <row r="11" spans="1:33" x14ac:dyDescent="0.25">
      <c r="A11" s="71"/>
      <c r="B11" s="274" t="s">
        <v>167</v>
      </c>
      <c r="C11" s="72"/>
      <c r="D11" s="432">
        <f>'Сб День 6 Нед 1'!AI11</f>
        <v>0</v>
      </c>
      <c r="E11" s="72"/>
      <c r="F11" s="489"/>
      <c r="G11" s="144"/>
      <c r="H11" s="483"/>
      <c r="I11" s="38"/>
      <c r="J11" s="508"/>
      <c r="K11" s="38">
        <f t="shared" si="1"/>
        <v>0</v>
      </c>
      <c r="L11" s="38">
        <f t="shared" si="2"/>
        <v>0</v>
      </c>
      <c r="M11" s="144"/>
      <c r="N11" s="144"/>
      <c r="O11" s="483"/>
      <c r="P11" s="38"/>
      <c r="Q11" s="144"/>
      <c r="R11" s="144"/>
      <c r="S11" s="38">
        <f t="shared" si="3"/>
        <v>0</v>
      </c>
      <c r="T11" s="38">
        <f t="shared" si="4"/>
        <v>0</v>
      </c>
      <c r="U11" s="144"/>
      <c r="V11" s="144"/>
      <c r="W11" s="203">
        <f t="shared" si="5"/>
        <v>0</v>
      </c>
      <c r="X11" s="38"/>
      <c r="Y11" s="162"/>
      <c r="Z11" s="144"/>
      <c r="AA11" s="362">
        <f t="shared" si="6"/>
        <v>0</v>
      </c>
      <c r="AB11" s="194"/>
      <c r="AC11" s="162"/>
      <c r="AD11" s="144"/>
      <c r="AE11" s="170">
        <f t="shared" si="7"/>
        <v>0</v>
      </c>
      <c r="AF11" s="173">
        <f t="shared" si="8"/>
        <v>0</v>
      </c>
      <c r="AG11" s="459">
        <f t="shared" si="0"/>
        <v>0</v>
      </c>
    </row>
    <row r="12" spans="1:33" x14ac:dyDescent="0.25">
      <c r="A12" s="60">
        <v>5</v>
      </c>
      <c r="B12" s="78" t="s">
        <v>44</v>
      </c>
      <c r="C12" s="79" t="s">
        <v>12</v>
      </c>
      <c r="D12" s="432">
        <f>'Сб День 6 Нед 1'!AI12</f>
        <v>-0.45710000000000001</v>
      </c>
      <c r="E12" s="81"/>
      <c r="F12" s="489"/>
      <c r="G12" s="144"/>
      <c r="H12" s="483"/>
      <c r="I12" s="38"/>
      <c r="J12" s="508"/>
      <c r="K12" s="38">
        <f t="shared" si="1"/>
        <v>0</v>
      </c>
      <c r="L12" s="38">
        <f t="shared" si="2"/>
        <v>0</v>
      </c>
      <c r="M12" s="144"/>
      <c r="N12" s="144"/>
      <c r="O12" s="483"/>
      <c r="P12" s="38"/>
      <c r="Q12" s="144"/>
      <c r="R12" s="144"/>
      <c r="S12" s="38">
        <f t="shared" si="3"/>
        <v>0</v>
      </c>
      <c r="T12" s="38">
        <f t="shared" si="4"/>
        <v>0</v>
      </c>
      <c r="U12" s="144"/>
      <c r="V12" s="144"/>
      <c r="W12" s="203">
        <f t="shared" si="5"/>
        <v>0</v>
      </c>
      <c r="X12" s="404">
        <v>7.4999999999999997E-2</v>
      </c>
      <c r="Y12" s="162"/>
      <c r="Z12" s="144"/>
      <c r="AA12" s="362">
        <f t="shared" si="6"/>
        <v>0</v>
      </c>
      <c r="AB12" s="194"/>
      <c r="AC12" s="162"/>
      <c r="AD12" s="144"/>
      <c r="AE12" s="170">
        <f t="shared" si="7"/>
        <v>0</v>
      </c>
      <c r="AF12" s="173">
        <f t="shared" si="8"/>
        <v>0</v>
      </c>
      <c r="AG12" s="459">
        <f t="shared" si="0"/>
        <v>-0.45710000000000001</v>
      </c>
    </row>
    <row r="13" spans="1:33" x14ac:dyDescent="0.25">
      <c r="A13" s="60">
        <v>6</v>
      </c>
      <c r="B13" s="78" t="s">
        <v>49</v>
      </c>
      <c r="C13" s="79" t="s">
        <v>12</v>
      </c>
      <c r="D13" s="432">
        <f>'Сб День 6 Нед 1'!AI13</f>
        <v>0</v>
      </c>
      <c r="E13" s="81"/>
      <c r="F13" s="489"/>
      <c r="G13" s="144"/>
      <c r="H13" s="483"/>
      <c r="I13" s="38"/>
      <c r="J13" s="508"/>
      <c r="K13" s="38">
        <f t="shared" si="1"/>
        <v>0</v>
      </c>
      <c r="L13" s="38">
        <f t="shared" si="2"/>
        <v>0</v>
      </c>
      <c r="M13" s="144"/>
      <c r="N13" s="144"/>
      <c r="O13" s="483"/>
      <c r="P13" s="38"/>
      <c r="Q13" s="144"/>
      <c r="R13" s="144"/>
      <c r="S13" s="38">
        <f t="shared" si="3"/>
        <v>0</v>
      </c>
      <c r="T13" s="38">
        <f t="shared" si="4"/>
        <v>0</v>
      </c>
      <c r="U13" s="144"/>
      <c r="V13" s="144"/>
      <c r="W13" s="203">
        <f t="shared" si="5"/>
        <v>0</v>
      </c>
      <c r="X13" s="38"/>
      <c r="Y13" s="162"/>
      <c r="Z13" s="144"/>
      <c r="AA13" s="362">
        <f t="shared" si="6"/>
        <v>0</v>
      </c>
      <c r="AB13" s="194"/>
      <c r="AC13" s="162"/>
      <c r="AD13" s="144"/>
      <c r="AE13" s="170">
        <f t="shared" si="7"/>
        <v>0</v>
      </c>
      <c r="AF13" s="173">
        <f t="shared" si="8"/>
        <v>0</v>
      </c>
      <c r="AG13" s="459">
        <f t="shared" si="0"/>
        <v>0</v>
      </c>
    </row>
    <row r="14" spans="1:33" x14ac:dyDescent="0.25">
      <c r="A14" s="60">
        <v>7</v>
      </c>
      <c r="B14" s="78" t="s">
        <v>50</v>
      </c>
      <c r="C14" s="79" t="s">
        <v>12</v>
      </c>
      <c r="D14" s="432">
        <f>'Сб День 6 Нед 1'!AI14</f>
        <v>-5.5E-2</v>
      </c>
      <c r="E14" s="81"/>
      <c r="F14" s="489"/>
      <c r="G14" s="144"/>
      <c r="H14" s="483"/>
      <c r="I14" s="38"/>
      <c r="J14" s="508"/>
      <c r="K14" s="38">
        <f t="shared" si="1"/>
        <v>0</v>
      </c>
      <c r="L14" s="38">
        <f t="shared" si="2"/>
        <v>0</v>
      </c>
      <c r="M14" s="144"/>
      <c r="N14" s="144"/>
      <c r="O14" s="483"/>
      <c r="P14" s="38"/>
      <c r="Q14" s="144"/>
      <c r="R14" s="144"/>
      <c r="S14" s="38">
        <f t="shared" si="3"/>
        <v>0</v>
      </c>
      <c r="T14" s="38">
        <f t="shared" si="4"/>
        <v>0</v>
      </c>
      <c r="U14" s="144"/>
      <c r="V14" s="144"/>
      <c r="W14" s="203">
        <f t="shared" si="5"/>
        <v>0</v>
      </c>
      <c r="X14" s="38"/>
      <c r="Y14" s="162"/>
      <c r="Z14" s="144"/>
      <c r="AA14" s="362">
        <f t="shared" si="6"/>
        <v>0</v>
      </c>
      <c r="AB14" s="194"/>
      <c r="AC14" s="162"/>
      <c r="AD14" s="144"/>
      <c r="AE14" s="170">
        <f t="shared" si="7"/>
        <v>0</v>
      </c>
      <c r="AF14" s="173">
        <f t="shared" si="8"/>
        <v>0</v>
      </c>
      <c r="AG14" s="459">
        <f t="shared" si="0"/>
        <v>-5.5E-2</v>
      </c>
    </row>
    <row r="15" spans="1:33" x14ac:dyDescent="0.25">
      <c r="A15" s="60">
        <v>8</v>
      </c>
      <c r="B15" s="78" t="s">
        <v>48</v>
      </c>
      <c r="C15" s="79" t="s">
        <v>12</v>
      </c>
      <c r="D15" s="432">
        <f>'Сб День 6 Нед 1'!AI15</f>
        <v>0</v>
      </c>
      <c r="E15" s="81"/>
      <c r="F15" s="489"/>
      <c r="G15" s="144"/>
      <c r="H15" s="483"/>
      <c r="I15" s="38"/>
      <c r="J15" s="508"/>
      <c r="K15" s="38">
        <f t="shared" si="1"/>
        <v>0</v>
      </c>
      <c r="L15" s="38">
        <f t="shared" si="2"/>
        <v>0</v>
      </c>
      <c r="M15" s="144"/>
      <c r="N15" s="144"/>
      <c r="O15" s="483"/>
      <c r="P15" s="38"/>
      <c r="Q15" s="144"/>
      <c r="R15" s="144"/>
      <c r="S15" s="38">
        <f t="shared" si="3"/>
        <v>0</v>
      </c>
      <c r="T15" s="38">
        <f t="shared" si="4"/>
        <v>0</v>
      </c>
      <c r="U15" s="144"/>
      <c r="V15" s="144"/>
      <c r="W15" s="203">
        <f t="shared" si="5"/>
        <v>0</v>
      </c>
      <c r="X15" s="38"/>
      <c r="Y15" s="162"/>
      <c r="Z15" s="144"/>
      <c r="AA15" s="362">
        <f t="shared" si="6"/>
        <v>0</v>
      </c>
      <c r="AB15" s="194"/>
      <c r="AC15" s="162"/>
      <c r="AD15" s="144"/>
      <c r="AE15" s="170">
        <f t="shared" si="7"/>
        <v>0</v>
      </c>
      <c r="AF15" s="173">
        <f t="shared" si="8"/>
        <v>0</v>
      </c>
      <c r="AG15" s="459">
        <f t="shared" si="0"/>
        <v>0</v>
      </c>
    </row>
    <row r="16" spans="1:33" x14ac:dyDescent="0.25">
      <c r="A16" s="60">
        <v>9</v>
      </c>
      <c r="B16" s="78" t="s">
        <v>46</v>
      </c>
      <c r="C16" s="79" t="s">
        <v>12</v>
      </c>
      <c r="D16" s="432">
        <f>'Сб День 6 Нед 1'!AI16</f>
        <v>0</v>
      </c>
      <c r="E16" s="81"/>
      <c r="F16" s="489"/>
      <c r="G16" s="144"/>
      <c r="H16" s="483"/>
      <c r="I16" s="38"/>
      <c r="J16" s="508"/>
      <c r="K16" s="38">
        <f t="shared" si="1"/>
        <v>0</v>
      </c>
      <c r="L16" s="38">
        <f t="shared" si="2"/>
        <v>0</v>
      </c>
      <c r="M16" s="144"/>
      <c r="N16" s="144"/>
      <c r="O16" s="483"/>
      <c r="P16" s="38"/>
      <c r="Q16" s="144"/>
      <c r="R16" s="144"/>
      <c r="S16" s="38">
        <f t="shared" si="3"/>
        <v>0</v>
      </c>
      <c r="T16" s="38">
        <f t="shared" si="4"/>
        <v>0</v>
      </c>
      <c r="U16" s="144"/>
      <c r="V16" s="144"/>
      <c r="W16" s="203">
        <f t="shared" si="5"/>
        <v>0</v>
      </c>
      <c r="X16" s="38"/>
      <c r="Y16" s="162"/>
      <c r="Z16" s="144"/>
      <c r="AA16" s="362">
        <f t="shared" si="6"/>
        <v>0</v>
      </c>
      <c r="AB16" s="194"/>
      <c r="AC16" s="162"/>
      <c r="AD16" s="144"/>
      <c r="AE16" s="170">
        <f t="shared" si="7"/>
        <v>0</v>
      </c>
      <c r="AF16" s="173">
        <f t="shared" si="8"/>
        <v>0</v>
      </c>
      <c r="AG16" s="459">
        <f t="shared" si="0"/>
        <v>0</v>
      </c>
    </row>
    <row r="17" spans="1:33" x14ac:dyDescent="0.25">
      <c r="A17" s="60">
        <v>10</v>
      </c>
      <c r="B17" s="78" t="s">
        <v>99</v>
      </c>
      <c r="C17" s="79" t="s">
        <v>12</v>
      </c>
      <c r="D17" s="432">
        <f>'Сб День 6 Нед 1'!AI17</f>
        <v>0</v>
      </c>
      <c r="E17" s="81"/>
      <c r="F17" s="489"/>
      <c r="G17" s="144"/>
      <c r="H17" s="483"/>
      <c r="I17" s="38"/>
      <c r="J17" s="508"/>
      <c r="K17" s="38">
        <f t="shared" si="1"/>
        <v>0</v>
      </c>
      <c r="L17" s="38">
        <f t="shared" si="2"/>
        <v>0</v>
      </c>
      <c r="M17" s="144"/>
      <c r="N17" s="144"/>
      <c r="O17" s="483"/>
      <c r="P17" s="38"/>
      <c r="Q17" s="144"/>
      <c r="R17" s="144"/>
      <c r="S17" s="38">
        <f t="shared" si="3"/>
        <v>0</v>
      </c>
      <c r="T17" s="38">
        <f t="shared" si="4"/>
        <v>0</v>
      </c>
      <c r="U17" s="144"/>
      <c r="V17" s="144"/>
      <c r="W17" s="203">
        <f t="shared" si="5"/>
        <v>0</v>
      </c>
      <c r="X17" s="38"/>
      <c r="Y17" s="162"/>
      <c r="Z17" s="144"/>
      <c r="AA17" s="362">
        <f t="shared" si="6"/>
        <v>0</v>
      </c>
      <c r="AB17" s="194"/>
      <c r="AC17" s="162"/>
      <c r="AD17" s="144"/>
      <c r="AE17" s="170">
        <f t="shared" si="7"/>
        <v>0</v>
      </c>
      <c r="AF17" s="173">
        <f t="shared" si="8"/>
        <v>0</v>
      </c>
      <c r="AG17" s="459">
        <f t="shared" si="0"/>
        <v>0</v>
      </c>
    </row>
    <row r="18" spans="1:33" x14ac:dyDescent="0.25">
      <c r="A18" s="60">
        <v>11</v>
      </c>
      <c r="B18" s="78" t="s">
        <v>47</v>
      </c>
      <c r="C18" s="79" t="s">
        <v>12</v>
      </c>
      <c r="D18" s="432">
        <f>'Сб День 6 Нед 1'!AI18</f>
        <v>0</v>
      </c>
      <c r="E18" s="81"/>
      <c r="F18" s="489"/>
      <c r="G18" s="144"/>
      <c r="H18" s="483"/>
      <c r="I18" s="38"/>
      <c r="J18" s="508"/>
      <c r="K18" s="38">
        <f t="shared" si="1"/>
        <v>0</v>
      </c>
      <c r="L18" s="38">
        <f t="shared" si="2"/>
        <v>0</v>
      </c>
      <c r="M18" s="144"/>
      <c r="N18" s="144"/>
      <c r="O18" s="483"/>
      <c r="P18" s="38"/>
      <c r="Q18" s="144"/>
      <c r="R18" s="144"/>
      <c r="S18" s="38">
        <f t="shared" si="3"/>
        <v>0</v>
      </c>
      <c r="T18" s="38">
        <f t="shared" si="4"/>
        <v>0</v>
      </c>
      <c r="U18" s="144"/>
      <c r="V18" s="144"/>
      <c r="W18" s="203">
        <f t="shared" si="5"/>
        <v>0</v>
      </c>
      <c r="X18" s="38"/>
      <c r="Y18" s="162"/>
      <c r="Z18" s="144"/>
      <c r="AA18" s="362">
        <f t="shared" si="6"/>
        <v>0</v>
      </c>
      <c r="AB18" s="194"/>
      <c r="AC18" s="162"/>
      <c r="AD18" s="144"/>
      <c r="AE18" s="170">
        <f t="shared" si="7"/>
        <v>0</v>
      </c>
      <c r="AF18" s="173">
        <f t="shared" si="8"/>
        <v>0</v>
      </c>
      <c r="AG18" s="459">
        <f t="shared" si="0"/>
        <v>0</v>
      </c>
    </row>
    <row r="19" spans="1:33" x14ac:dyDescent="0.25">
      <c r="A19" s="60">
        <v>12</v>
      </c>
      <c r="B19" s="86" t="s">
        <v>155</v>
      </c>
      <c r="C19" s="79" t="s">
        <v>12</v>
      </c>
      <c r="D19" s="432">
        <f>'Сб День 6 Нед 1'!AI19</f>
        <v>0</v>
      </c>
      <c r="E19" s="81"/>
      <c r="F19" s="489"/>
      <c r="G19" s="144"/>
      <c r="H19" s="483"/>
      <c r="I19" s="38"/>
      <c r="J19" s="508"/>
      <c r="K19" s="38">
        <f t="shared" si="1"/>
        <v>0</v>
      </c>
      <c r="L19" s="38">
        <f t="shared" si="2"/>
        <v>0</v>
      </c>
      <c r="M19" s="144"/>
      <c r="N19" s="144"/>
      <c r="O19" s="483"/>
      <c r="P19" s="38"/>
      <c r="Q19" s="144"/>
      <c r="R19" s="144"/>
      <c r="S19" s="38">
        <f t="shared" si="3"/>
        <v>0</v>
      </c>
      <c r="T19" s="38">
        <f t="shared" si="4"/>
        <v>0</v>
      </c>
      <c r="U19" s="144"/>
      <c r="V19" s="144"/>
      <c r="W19" s="203">
        <f t="shared" si="5"/>
        <v>0</v>
      </c>
      <c r="X19" s="38"/>
      <c r="Y19" s="162"/>
      <c r="Z19" s="144"/>
      <c r="AA19" s="362">
        <f t="shared" si="6"/>
        <v>0</v>
      </c>
      <c r="AB19" s="194"/>
      <c r="AC19" s="162"/>
      <c r="AD19" s="144"/>
      <c r="AE19" s="170">
        <f t="shared" si="7"/>
        <v>0</v>
      </c>
      <c r="AF19" s="173">
        <f t="shared" si="8"/>
        <v>0</v>
      </c>
      <c r="AG19" s="459">
        <f t="shared" si="0"/>
        <v>0</v>
      </c>
    </row>
    <row r="20" spans="1:33" x14ac:dyDescent="0.25">
      <c r="A20" s="71"/>
      <c r="B20" s="274" t="s">
        <v>40</v>
      </c>
      <c r="C20" s="76"/>
      <c r="D20" s="432">
        <f>'Сб День 6 Нед 1'!AI20</f>
        <v>0</v>
      </c>
      <c r="E20" s="76"/>
      <c r="F20" s="495"/>
      <c r="G20" s="146"/>
      <c r="H20" s="501"/>
      <c r="I20" s="38"/>
      <c r="J20" s="510"/>
      <c r="K20" s="38">
        <f t="shared" si="1"/>
        <v>0</v>
      </c>
      <c r="L20" s="38">
        <f t="shared" si="2"/>
        <v>0</v>
      </c>
      <c r="M20" s="146"/>
      <c r="N20" s="146"/>
      <c r="O20" s="501"/>
      <c r="P20" s="38"/>
      <c r="Q20" s="182"/>
      <c r="R20" s="182"/>
      <c r="S20" s="38">
        <f t="shared" si="3"/>
        <v>0</v>
      </c>
      <c r="T20" s="38">
        <f t="shared" si="4"/>
        <v>0</v>
      </c>
      <c r="U20" s="182"/>
      <c r="V20" s="182"/>
      <c r="W20" s="203">
        <f t="shared" si="5"/>
        <v>0</v>
      </c>
      <c r="X20" s="147"/>
      <c r="Y20" s="185"/>
      <c r="Z20" s="182"/>
      <c r="AA20" s="362">
        <f t="shared" si="6"/>
        <v>0</v>
      </c>
      <c r="AB20" s="195"/>
      <c r="AC20" s="185"/>
      <c r="AD20" s="182"/>
      <c r="AE20" s="170">
        <f t="shared" si="7"/>
        <v>0</v>
      </c>
      <c r="AF20" s="173">
        <f t="shared" si="8"/>
        <v>0</v>
      </c>
      <c r="AG20" s="459">
        <f t="shared" si="0"/>
        <v>0</v>
      </c>
    </row>
    <row r="21" spans="1:33" x14ac:dyDescent="0.25">
      <c r="A21" s="60">
        <v>13</v>
      </c>
      <c r="B21" s="78" t="s">
        <v>41</v>
      </c>
      <c r="C21" s="79" t="s">
        <v>12</v>
      </c>
      <c r="D21" s="432">
        <f>'Сб День 6 Нед 1'!AI21</f>
        <v>-8.1099999999999992E-2</v>
      </c>
      <c r="E21" s="81"/>
      <c r="F21" s="489"/>
      <c r="G21" s="144"/>
      <c r="H21" s="404">
        <f>0.0015+0.003</f>
        <v>4.5000000000000005E-3</v>
      </c>
      <c r="I21" s="38"/>
      <c r="J21" s="508"/>
      <c r="K21" s="38">
        <f t="shared" si="1"/>
        <v>0</v>
      </c>
      <c r="L21" s="38">
        <f t="shared" si="2"/>
        <v>4.5000000000000005E-3</v>
      </c>
      <c r="M21" s="405">
        <v>1E-3</v>
      </c>
      <c r="N21" s="144"/>
      <c r="O21" s="404">
        <f>0.0015+0.003</f>
        <v>4.5000000000000005E-3</v>
      </c>
      <c r="P21" s="38"/>
      <c r="Q21" s="144"/>
      <c r="R21" s="144"/>
      <c r="S21" s="38">
        <f t="shared" si="3"/>
        <v>0</v>
      </c>
      <c r="T21" s="38">
        <f t="shared" si="4"/>
        <v>5.5000000000000005E-3</v>
      </c>
      <c r="U21" s="144"/>
      <c r="V21" s="144"/>
      <c r="W21" s="203">
        <f t="shared" si="5"/>
        <v>0</v>
      </c>
      <c r="X21" s="38"/>
      <c r="Y21" s="162"/>
      <c r="Z21" s="144"/>
      <c r="AA21" s="362">
        <f t="shared" si="6"/>
        <v>0</v>
      </c>
      <c r="AB21" s="222">
        <v>2.5000000000000001E-3</v>
      </c>
      <c r="AC21" s="162"/>
      <c r="AD21" s="144"/>
      <c r="AE21" s="170">
        <f t="shared" si="7"/>
        <v>2.5000000000000001E-3</v>
      </c>
      <c r="AF21" s="173">
        <f t="shared" si="8"/>
        <v>1.2500000000000002E-2</v>
      </c>
      <c r="AG21" s="459">
        <f t="shared" si="0"/>
        <v>-9.3599999999999989E-2</v>
      </c>
    </row>
    <row r="22" spans="1:33" x14ac:dyDescent="0.25">
      <c r="A22" s="60">
        <v>14</v>
      </c>
      <c r="B22" s="78" t="s">
        <v>42</v>
      </c>
      <c r="C22" s="79" t="s">
        <v>12</v>
      </c>
      <c r="D22" s="432">
        <f>'Сб День 6 Нед 1'!AI22</f>
        <v>-5.4999999999999993E-2</v>
      </c>
      <c r="E22" s="81"/>
      <c r="F22" s="489"/>
      <c r="G22" s="405">
        <v>5.0000000000000001E-3</v>
      </c>
      <c r="H22" s="404">
        <v>2.9999999999999997E-4</v>
      </c>
      <c r="I22" s="38"/>
      <c r="J22" s="508"/>
      <c r="K22" s="38">
        <f t="shared" si="1"/>
        <v>5.0000000000000001E-3</v>
      </c>
      <c r="L22" s="38">
        <f t="shared" si="2"/>
        <v>2.9999999999999997E-4</v>
      </c>
      <c r="M22" s="144"/>
      <c r="N22" s="405">
        <v>3.0000000000000001E-3</v>
      </c>
      <c r="O22" s="404">
        <v>2.9999999999999997E-4</v>
      </c>
      <c r="P22" s="38"/>
      <c r="Q22" s="144"/>
      <c r="R22" s="144"/>
      <c r="S22" s="38">
        <f t="shared" si="3"/>
        <v>3.0000000000000001E-3</v>
      </c>
      <c r="T22" s="38">
        <f t="shared" si="4"/>
        <v>2.9999999999999997E-4</v>
      </c>
      <c r="U22" s="144"/>
      <c r="V22" s="144"/>
      <c r="W22" s="203">
        <f t="shared" si="5"/>
        <v>0</v>
      </c>
      <c r="X22" s="404">
        <v>3.0000000000000001E-3</v>
      </c>
      <c r="Y22" s="162"/>
      <c r="Z22" s="144"/>
      <c r="AA22" s="362">
        <f t="shared" si="6"/>
        <v>0</v>
      </c>
      <c r="AB22" s="194"/>
      <c r="AC22" s="162"/>
      <c r="AD22" s="144"/>
      <c r="AE22" s="170">
        <f t="shared" si="7"/>
        <v>0</v>
      </c>
      <c r="AF22" s="173">
        <f t="shared" si="8"/>
        <v>8.6E-3</v>
      </c>
      <c r="AG22" s="459">
        <f t="shared" si="0"/>
        <v>-6.359999999999999E-2</v>
      </c>
    </row>
    <row r="23" spans="1:33" x14ac:dyDescent="0.25">
      <c r="A23" s="60">
        <v>15</v>
      </c>
      <c r="B23" s="78" t="s">
        <v>43</v>
      </c>
      <c r="C23" s="79" t="s">
        <v>12</v>
      </c>
      <c r="D23" s="432">
        <f>'Сб День 6 Нед 1'!AI23</f>
        <v>0</v>
      </c>
      <c r="E23" s="81"/>
      <c r="F23" s="405">
        <v>1.0200000000000001E-2</v>
      </c>
      <c r="G23" s="144"/>
      <c r="H23" s="483"/>
      <c r="I23" s="38"/>
      <c r="J23" s="508"/>
      <c r="K23" s="38">
        <f t="shared" si="1"/>
        <v>0</v>
      </c>
      <c r="L23" s="38">
        <f t="shared" si="2"/>
        <v>1.0200000000000001E-2</v>
      </c>
      <c r="M23" s="144"/>
      <c r="N23" s="144"/>
      <c r="O23" s="483"/>
      <c r="P23" s="38"/>
      <c r="Q23" s="144"/>
      <c r="R23" s="144"/>
      <c r="S23" s="38">
        <f t="shared" si="3"/>
        <v>0</v>
      </c>
      <c r="T23" s="38">
        <f t="shared" si="4"/>
        <v>0</v>
      </c>
      <c r="U23" s="144"/>
      <c r="V23" s="144"/>
      <c r="W23" s="203">
        <f t="shared" si="5"/>
        <v>0</v>
      </c>
      <c r="X23" s="38"/>
      <c r="Y23" s="162"/>
      <c r="Z23" s="144"/>
      <c r="AA23" s="362">
        <f t="shared" si="6"/>
        <v>0</v>
      </c>
      <c r="AB23" s="194"/>
      <c r="AC23" s="162"/>
      <c r="AD23" s="144"/>
      <c r="AE23" s="170">
        <f t="shared" si="7"/>
        <v>0</v>
      </c>
      <c r="AF23" s="173">
        <f t="shared" si="8"/>
        <v>1.0200000000000001E-2</v>
      </c>
      <c r="AG23" s="459">
        <f t="shared" si="0"/>
        <v>-1.0200000000000001E-2</v>
      </c>
    </row>
    <row r="24" spans="1:33" x14ac:dyDescent="0.25">
      <c r="A24" s="71"/>
      <c r="B24" s="274" t="s">
        <v>15</v>
      </c>
      <c r="C24" s="76"/>
      <c r="D24" s="432">
        <f>'Сб День 6 Нед 1'!AI24</f>
        <v>0</v>
      </c>
      <c r="E24" s="76"/>
      <c r="F24" s="495"/>
      <c r="G24" s="146"/>
      <c r="H24" s="501"/>
      <c r="I24" s="38"/>
      <c r="J24" s="510"/>
      <c r="K24" s="38">
        <f t="shared" si="1"/>
        <v>0</v>
      </c>
      <c r="L24" s="38">
        <f t="shared" si="2"/>
        <v>0</v>
      </c>
      <c r="M24" s="146"/>
      <c r="N24" s="146"/>
      <c r="O24" s="501"/>
      <c r="P24" s="38"/>
      <c r="Q24" s="182"/>
      <c r="R24" s="182"/>
      <c r="S24" s="38">
        <f t="shared" si="3"/>
        <v>0</v>
      </c>
      <c r="T24" s="38">
        <f t="shared" si="4"/>
        <v>0</v>
      </c>
      <c r="U24" s="182"/>
      <c r="V24" s="182"/>
      <c r="W24" s="203">
        <f t="shared" si="5"/>
        <v>0</v>
      </c>
      <c r="X24" s="147"/>
      <c r="Y24" s="185"/>
      <c r="Z24" s="182"/>
      <c r="AA24" s="362">
        <f t="shared" si="6"/>
        <v>0</v>
      </c>
      <c r="AB24" s="185"/>
      <c r="AC24" s="185"/>
      <c r="AD24" s="182"/>
      <c r="AE24" s="170">
        <f t="shared" si="7"/>
        <v>0</v>
      </c>
      <c r="AF24" s="173">
        <f t="shared" si="8"/>
        <v>0</v>
      </c>
      <c r="AG24" s="459">
        <f t="shared" si="0"/>
        <v>0</v>
      </c>
    </row>
    <row r="25" spans="1:33" x14ac:dyDescent="0.25">
      <c r="A25" s="60">
        <v>16</v>
      </c>
      <c r="B25" s="80" t="s">
        <v>16</v>
      </c>
      <c r="C25" s="81" t="s">
        <v>12</v>
      </c>
      <c r="D25" s="432">
        <f>'Сб День 6 Нед 1'!AI25</f>
        <v>0</v>
      </c>
      <c r="E25" s="81"/>
      <c r="F25" s="489"/>
      <c r="G25" s="144"/>
      <c r="H25" s="483"/>
      <c r="I25" s="38"/>
      <c r="J25" s="508"/>
      <c r="K25" s="38">
        <f t="shared" si="1"/>
        <v>0</v>
      </c>
      <c r="L25" s="38">
        <f t="shared" si="2"/>
        <v>0</v>
      </c>
      <c r="M25" s="144"/>
      <c r="N25" s="144"/>
      <c r="O25" s="483"/>
      <c r="P25" s="38"/>
      <c r="Q25" s="144"/>
      <c r="R25" s="144"/>
      <c r="S25" s="38">
        <f t="shared" si="3"/>
        <v>0</v>
      </c>
      <c r="T25" s="38">
        <f t="shared" si="4"/>
        <v>0</v>
      </c>
      <c r="U25" s="144"/>
      <c r="V25" s="144"/>
      <c r="W25" s="203">
        <f t="shared" si="5"/>
        <v>0</v>
      </c>
      <c r="X25" s="38"/>
      <c r="Y25" s="162"/>
      <c r="Z25" s="144"/>
      <c r="AA25" s="362">
        <f t="shared" si="6"/>
        <v>0</v>
      </c>
      <c r="AB25" s="194"/>
      <c r="AC25" s="162"/>
      <c r="AD25" s="144"/>
      <c r="AE25" s="170">
        <f t="shared" si="7"/>
        <v>0</v>
      </c>
      <c r="AF25" s="173">
        <f t="shared" si="8"/>
        <v>0</v>
      </c>
      <c r="AG25" s="459">
        <f t="shared" si="0"/>
        <v>0</v>
      </c>
    </row>
    <row r="26" spans="1:33" x14ac:dyDescent="0.25">
      <c r="A26" s="60">
        <v>17</v>
      </c>
      <c r="B26" s="81" t="s">
        <v>208</v>
      </c>
      <c r="C26" s="81" t="s">
        <v>12</v>
      </c>
      <c r="D26" s="432">
        <f>'Сб День 6 Нед 1'!AI26</f>
        <v>-9.9939999999999987E-2</v>
      </c>
      <c r="E26" s="81"/>
      <c r="F26" s="489"/>
      <c r="G26" s="144"/>
      <c r="H26" s="483"/>
      <c r="I26" s="38"/>
      <c r="J26" s="508"/>
      <c r="K26" s="38">
        <f t="shared" si="1"/>
        <v>0</v>
      </c>
      <c r="L26" s="38">
        <f t="shared" si="2"/>
        <v>0</v>
      </c>
      <c r="M26" s="144"/>
      <c r="N26" s="144"/>
      <c r="O26" s="483"/>
      <c r="P26" s="38"/>
      <c r="Q26" s="144"/>
      <c r="R26" s="144"/>
      <c r="S26" s="38">
        <f t="shared" si="3"/>
        <v>0</v>
      </c>
      <c r="T26" s="38">
        <f t="shared" si="4"/>
        <v>0</v>
      </c>
      <c r="U26" s="144"/>
      <c r="V26" s="144"/>
      <c r="W26" s="203">
        <f t="shared" si="5"/>
        <v>0</v>
      </c>
      <c r="X26" s="38"/>
      <c r="Y26" s="162"/>
      <c r="Z26" s="144"/>
      <c r="AA26" s="362">
        <f t="shared" si="6"/>
        <v>0</v>
      </c>
      <c r="AB26" s="194"/>
      <c r="AC26" s="162"/>
      <c r="AD26" s="144"/>
      <c r="AE26" s="170">
        <f t="shared" si="7"/>
        <v>0</v>
      </c>
      <c r="AF26" s="173">
        <f t="shared" si="8"/>
        <v>0</v>
      </c>
      <c r="AG26" s="459">
        <f t="shared" si="0"/>
        <v>-9.9939999999999987E-2</v>
      </c>
    </row>
    <row r="27" spans="1:33" x14ac:dyDescent="0.25">
      <c r="A27" s="60">
        <v>18</v>
      </c>
      <c r="B27" s="78" t="s">
        <v>17</v>
      </c>
      <c r="C27" s="79" t="s">
        <v>12</v>
      </c>
      <c r="D27" s="432">
        <f>'Сб День 6 Нед 1'!AI27</f>
        <v>0</v>
      </c>
      <c r="E27" s="81"/>
      <c r="F27" s="489"/>
      <c r="G27" s="144"/>
      <c r="H27" s="483"/>
      <c r="I27" s="38"/>
      <c r="J27" s="508"/>
      <c r="K27" s="38">
        <f t="shared" si="1"/>
        <v>0</v>
      </c>
      <c r="L27" s="38">
        <f t="shared" si="2"/>
        <v>0</v>
      </c>
      <c r="M27" s="144"/>
      <c r="N27" s="144"/>
      <c r="O27" s="483"/>
      <c r="P27" s="38"/>
      <c r="Q27" s="144"/>
      <c r="R27" s="144"/>
      <c r="S27" s="38">
        <f t="shared" si="3"/>
        <v>0</v>
      </c>
      <c r="T27" s="38">
        <f t="shared" si="4"/>
        <v>0</v>
      </c>
      <c r="U27" s="144"/>
      <c r="V27" s="144"/>
      <c r="W27" s="203">
        <f t="shared" si="5"/>
        <v>0</v>
      </c>
      <c r="X27" s="38"/>
      <c r="Y27" s="162"/>
      <c r="Z27" s="144"/>
      <c r="AA27" s="362">
        <f t="shared" si="6"/>
        <v>0</v>
      </c>
      <c r="AB27" s="194"/>
      <c r="AC27" s="162"/>
      <c r="AD27" s="144"/>
      <c r="AE27" s="170">
        <f t="shared" si="7"/>
        <v>0</v>
      </c>
      <c r="AF27" s="173">
        <f t="shared" si="8"/>
        <v>0</v>
      </c>
      <c r="AG27" s="459">
        <f t="shared" si="0"/>
        <v>0</v>
      </c>
    </row>
    <row r="28" spans="1:33" x14ac:dyDescent="0.25">
      <c r="A28" s="60">
        <v>19</v>
      </c>
      <c r="B28" s="78" t="s">
        <v>91</v>
      </c>
      <c r="C28" s="79" t="s">
        <v>12</v>
      </c>
      <c r="D28" s="432">
        <f>'Сб День 6 Нед 1'!AI28</f>
        <v>-0.20399999999999999</v>
      </c>
      <c r="E28" s="81"/>
      <c r="F28" s="489"/>
      <c r="G28" s="405">
        <v>0.107</v>
      </c>
      <c r="H28" s="483"/>
      <c r="I28" s="38"/>
      <c r="J28" s="508"/>
      <c r="K28" s="38">
        <f t="shared" si="1"/>
        <v>0.107</v>
      </c>
      <c r="L28" s="38">
        <f t="shared" si="2"/>
        <v>0</v>
      </c>
      <c r="M28" s="144"/>
      <c r="N28" s="405">
        <v>0.107</v>
      </c>
      <c r="O28" s="483"/>
      <c r="P28" s="38"/>
      <c r="Q28" s="144"/>
      <c r="R28" s="144"/>
      <c r="S28" s="38">
        <f t="shared" si="3"/>
        <v>0.107</v>
      </c>
      <c r="T28" s="38">
        <f t="shared" si="4"/>
        <v>0</v>
      </c>
      <c r="U28" s="144"/>
      <c r="V28" s="144"/>
      <c r="W28" s="203">
        <f t="shared" si="5"/>
        <v>0</v>
      </c>
      <c r="X28" s="38"/>
      <c r="Y28" s="162"/>
      <c r="Z28" s="144"/>
      <c r="AA28" s="362">
        <f t="shared" si="6"/>
        <v>0</v>
      </c>
      <c r="AB28" s="194"/>
      <c r="AC28" s="162"/>
      <c r="AD28" s="144"/>
      <c r="AE28" s="170">
        <f t="shared" si="7"/>
        <v>0</v>
      </c>
      <c r="AF28" s="173">
        <f t="shared" si="8"/>
        <v>0.214</v>
      </c>
      <c r="AG28" s="459">
        <f t="shared" si="0"/>
        <v>-0.41799999999999998</v>
      </c>
    </row>
    <row r="29" spans="1:33" x14ac:dyDescent="0.25">
      <c r="A29" s="60">
        <v>20</v>
      </c>
      <c r="B29" s="78" t="s">
        <v>203</v>
      </c>
      <c r="C29" s="79" t="s">
        <v>12</v>
      </c>
      <c r="D29" s="432">
        <f>'Сб День 6 Нед 1'!AI29</f>
        <v>0</v>
      </c>
      <c r="E29" s="81"/>
      <c r="F29" s="489"/>
      <c r="G29" s="144"/>
      <c r="H29" s="483"/>
      <c r="I29" s="38"/>
      <c r="J29" s="508"/>
      <c r="K29" s="38">
        <f t="shared" si="1"/>
        <v>0</v>
      </c>
      <c r="L29" s="38">
        <f t="shared" si="2"/>
        <v>0</v>
      </c>
      <c r="M29" s="144"/>
      <c r="N29" s="144"/>
      <c r="O29" s="483"/>
      <c r="P29" s="38"/>
      <c r="Q29" s="144"/>
      <c r="R29" s="144"/>
      <c r="S29" s="38">
        <f t="shared" si="3"/>
        <v>0</v>
      </c>
      <c r="T29" s="38">
        <f t="shared" si="4"/>
        <v>0</v>
      </c>
      <c r="U29" s="144"/>
      <c r="V29" s="144"/>
      <c r="W29" s="203">
        <f t="shared" si="5"/>
        <v>0</v>
      </c>
      <c r="X29" s="38"/>
      <c r="Y29" s="162"/>
      <c r="Z29" s="144"/>
      <c r="AA29" s="362">
        <f t="shared" si="6"/>
        <v>0</v>
      </c>
      <c r="AB29" s="194"/>
      <c r="AC29" s="162"/>
      <c r="AD29" s="144"/>
      <c r="AE29" s="170">
        <f t="shared" si="7"/>
        <v>0</v>
      </c>
      <c r="AF29" s="173">
        <f t="shared" si="8"/>
        <v>0</v>
      </c>
      <c r="AG29" s="459">
        <f t="shared" si="0"/>
        <v>0</v>
      </c>
    </row>
    <row r="30" spans="1:33" x14ac:dyDescent="0.25">
      <c r="A30" s="60">
        <v>21</v>
      </c>
      <c r="B30" s="78" t="s">
        <v>207</v>
      </c>
      <c r="C30" s="79" t="s">
        <v>12</v>
      </c>
      <c r="D30" s="432">
        <f>'Сб День 6 Нед 1'!AI30</f>
        <v>0</v>
      </c>
      <c r="E30" s="81"/>
      <c r="F30" s="489"/>
      <c r="G30" s="144"/>
      <c r="H30" s="483"/>
      <c r="I30" s="38"/>
      <c r="J30" s="508"/>
      <c r="K30" s="38">
        <f t="shared" si="1"/>
        <v>0</v>
      </c>
      <c r="L30" s="38">
        <f t="shared" si="2"/>
        <v>0</v>
      </c>
      <c r="M30" s="144"/>
      <c r="N30" s="144"/>
      <c r="O30" s="483"/>
      <c r="P30" s="38"/>
      <c r="Q30" s="144"/>
      <c r="R30" s="144"/>
      <c r="S30" s="38">
        <f t="shared" si="3"/>
        <v>0</v>
      </c>
      <c r="T30" s="38">
        <f t="shared" si="4"/>
        <v>0</v>
      </c>
      <c r="U30" s="144"/>
      <c r="V30" s="144"/>
      <c r="W30" s="203">
        <f t="shared" si="5"/>
        <v>0</v>
      </c>
      <c r="X30" s="38"/>
      <c r="Y30" s="162"/>
      <c r="Z30" s="144"/>
      <c r="AA30" s="362">
        <f t="shared" si="6"/>
        <v>0</v>
      </c>
      <c r="AB30" s="194"/>
      <c r="AC30" s="162"/>
      <c r="AD30" s="144"/>
      <c r="AE30" s="170">
        <f t="shared" si="7"/>
        <v>0</v>
      </c>
      <c r="AF30" s="173">
        <f t="shared" si="8"/>
        <v>0</v>
      </c>
      <c r="AG30" s="459">
        <f t="shared" si="0"/>
        <v>0</v>
      </c>
    </row>
    <row r="31" spans="1:33" x14ac:dyDescent="0.25">
      <c r="A31" s="60">
        <v>22</v>
      </c>
      <c r="B31" s="80" t="s">
        <v>18</v>
      </c>
      <c r="C31" s="81" t="s">
        <v>12</v>
      </c>
      <c r="D31" s="432">
        <f>'Сб День 6 Нед 1'!AI31</f>
        <v>-0.22121999999999997</v>
      </c>
      <c r="E31" s="81"/>
      <c r="F31" s="489"/>
      <c r="G31" s="144"/>
      <c r="H31" s="404">
        <v>5.568E-2</v>
      </c>
      <c r="I31" s="38"/>
      <c r="J31" s="508"/>
      <c r="K31" s="38">
        <f t="shared" si="1"/>
        <v>0</v>
      </c>
      <c r="L31" s="38">
        <f t="shared" si="2"/>
        <v>5.568E-2</v>
      </c>
      <c r="M31" s="144"/>
      <c r="N31" s="144"/>
      <c r="O31" s="404">
        <v>5.568E-2</v>
      </c>
      <c r="P31" s="38"/>
      <c r="Q31" s="144"/>
      <c r="R31" s="144"/>
      <c r="S31" s="38">
        <f t="shared" si="3"/>
        <v>0</v>
      </c>
      <c r="T31" s="38">
        <f t="shared" si="4"/>
        <v>5.568E-2</v>
      </c>
      <c r="U31" s="144"/>
      <c r="V31" s="144"/>
      <c r="W31" s="203">
        <f t="shared" si="5"/>
        <v>0</v>
      </c>
      <c r="X31" s="38"/>
      <c r="Y31" s="162"/>
      <c r="Z31" s="144"/>
      <c r="AA31" s="362">
        <f t="shared" si="6"/>
        <v>0</v>
      </c>
      <c r="AB31" s="222">
        <v>1.3169999999999999E-2</v>
      </c>
      <c r="AC31" s="162"/>
      <c r="AD31" s="144"/>
      <c r="AE31" s="170">
        <f t="shared" si="7"/>
        <v>1.3169999999999999E-2</v>
      </c>
      <c r="AF31" s="173">
        <f t="shared" si="8"/>
        <v>0.12453</v>
      </c>
      <c r="AG31" s="459">
        <f t="shared" si="0"/>
        <v>-0.34575</v>
      </c>
    </row>
    <row r="32" spans="1:33" x14ac:dyDescent="0.25">
      <c r="A32" s="60">
        <v>23</v>
      </c>
      <c r="B32" s="78" t="s">
        <v>165</v>
      </c>
      <c r="C32" s="79" t="s">
        <v>12</v>
      </c>
      <c r="D32" s="432">
        <f>'Сб День 6 Нед 1'!AI32</f>
        <v>0</v>
      </c>
      <c r="E32" s="81"/>
      <c r="F32" s="489"/>
      <c r="G32" s="144"/>
      <c r="H32" s="483"/>
      <c r="I32" s="38"/>
      <c r="J32" s="508"/>
      <c r="K32" s="38">
        <f t="shared" si="1"/>
        <v>0</v>
      </c>
      <c r="L32" s="38">
        <f t="shared" si="2"/>
        <v>0</v>
      </c>
      <c r="M32" s="144"/>
      <c r="N32" s="144"/>
      <c r="O32" s="483"/>
      <c r="P32" s="38"/>
      <c r="Q32" s="144"/>
      <c r="R32" s="144"/>
      <c r="S32" s="38">
        <f t="shared" si="3"/>
        <v>0</v>
      </c>
      <c r="T32" s="38">
        <f t="shared" si="4"/>
        <v>0</v>
      </c>
      <c r="U32" s="144"/>
      <c r="V32" s="144"/>
      <c r="W32" s="203">
        <f t="shared" si="5"/>
        <v>0</v>
      </c>
      <c r="X32" s="38"/>
      <c r="Y32" s="162"/>
      <c r="Z32" s="144"/>
      <c r="AA32" s="362">
        <f t="shared" si="6"/>
        <v>0</v>
      </c>
      <c r="AB32" s="194"/>
      <c r="AC32" s="162"/>
      <c r="AD32" s="144"/>
      <c r="AE32" s="170">
        <f t="shared" si="7"/>
        <v>0</v>
      </c>
      <c r="AF32" s="173">
        <f t="shared" si="8"/>
        <v>0</v>
      </c>
      <c r="AG32" s="459">
        <f t="shared" si="0"/>
        <v>0</v>
      </c>
    </row>
    <row r="33" spans="1:33" x14ac:dyDescent="0.25">
      <c r="A33" s="60">
        <v>24</v>
      </c>
      <c r="B33" s="61" t="s">
        <v>267</v>
      </c>
      <c r="C33" s="79" t="s">
        <v>12</v>
      </c>
      <c r="D33" s="432">
        <f>'Сб День 6 Нед 1'!AI33</f>
        <v>0</v>
      </c>
      <c r="E33" s="81"/>
      <c r="F33" s="489"/>
      <c r="G33" s="144"/>
      <c r="H33" s="483"/>
      <c r="I33" s="38"/>
      <c r="J33" s="508"/>
      <c r="K33" s="38">
        <f t="shared" si="1"/>
        <v>0</v>
      </c>
      <c r="L33" s="38">
        <f t="shared" si="2"/>
        <v>0</v>
      </c>
      <c r="M33" s="144"/>
      <c r="N33" s="144"/>
      <c r="O33" s="483"/>
      <c r="P33" s="38"/>
      <c r="Q33" s="144"/>
      <c r="R33" s="144"/>
      <c r="S33" s="38">
        <f t="shared" si="3"/>
        <v>0</v>
      </c>
      <c r="T33" s="38">
        <f t="shared" si="4"/>
        <v>0</v>
      </c>
      <c r="U33" s="144"/>
      <c r="V33" s="144"/>
      <c r="W33" s="203">
        <f t="shared" si="5"/>
        <v>0</v>
      </c>
      <c r="X33" s="38"/>
      <c r="Y33" s="162"/>
      <c r="Z33" s="144"/>
      <c r="AA33" s="362">
        <f t="shared" si="6"/>
        <v>0</v>
      </c>
      <c r="AB33" s="194"/>
      <c r="AC33" s="162"/>
      <c r="AD33" s="144"/>
      <c r="AE33" s="170">
        <f t="shared" si="7"/>
        <v>0</v>
      </c>
      <c r="AF33" s="173">
        <f t="shared" si="8"/>
        <v>0</v>
      </c>
      <c r="AG33" s="459">
        <f t="shared" si="0"/>
        <v>0</v>
      </c>
    </row>
    <row r="34" spans="1:33" x14ac:dyDescent="0.25">
      <c r="A34" s="60">
        <v>25</v>
      </c>
      <c r="B34" s="85" t="s">
        <v>168</v>
      </c>
      <c r="C34" s="79" t="s">
        <v>12</v>
      </c>
      <c r="D34" s="432">
        <f>'Сб День 6 Нед 1'!AI34</f>
        <v>-0.14699999999999999</v>
      </c>
      <c r="E34" s="81"/>
      <c r="F34" s="489"/>
      <c r="G34" s="144"/>
      <c r="H34" s="483"/>
      <c r="I34" s="38"/>
      <c r="J34" s="508"/>
      <c r="K34" s="38">
        <f t="shared" si="1"/>
        <v>0</v>
      </c>
      <c r="L34" s="38">
        <f t="shared" si="2"/>
        <v>0</v>
      </c>
      <c r="M34" s="144"/>
      <c r="N34" s="144"/>
      <c r="O34" s="483"/>
      <c r="P34" s="38"/>
      <c r="Q34" s="144"/>
      <c r="R34" s="144"/>
      <c r="S34" s="38">
        <f t="shared" si="3"/>
        <v>0</v>
      </c>
      <c r="T34" s="38">
        <f t="shared" si="4"/>
        <v>0</v>
      </c>
      <c r="U34" s="144"/>
      <c r="V34" s="144"/>
      <c r="W34" s="203">
        <f t="shared" si="5"/>
        <v>0</v>
      </c>
      <c r="X34" s="38"/>
      <c r="Y34" s="162"/>
      <c r="Z34" s="144"/>
      <c r="AA34" s="362">
        <f t="shared" si="6"/>
        <v>0</v>
      </c>
      <c r="AB34" s="194"/>
      <c r="AC34" s="162"/>
      <c r="AD34" s="144"/>
      <c r="AE34" s="170">
        <f t="shared" si="7"/>
        <v>0</v>
      </c>
      <c r="AF34" s="173">
        <f t="shared" si="8"/>
        <v>0</v>
      </c>
      <c r="AG34" s="459">
        <f t="shared" si="0"/>
        <v>-0.14699999999999999</v>
      </c>
    </row>
    <row r="35" spans="1:33" x14ac:dyDescent="0.25">
      <c r="A35" s="60">
        <v>26</v>
      </c>
      <c r="B35" s="85" t="s">
        <v>114</v>
      </c>
      <c r="C35" s="79" t="s">
        <v>12</v>
      </c>
      <c r="D35" s="432">
        <f>'Сб День 6 Нед 1'!AI35</f>
        <v>0</v>
      </c>
      <c r="E35" s="81"/>
      <c r="F35" s="489"/>
      <c r="G35" s="144"/>
      <c r="H35" s="483"/>
      <c r="I35" s="38"/>
      <c r="J35" s="508"/>
      <c r="K35" s="38">
        <f t="shared" si="1"/>
        <v>0</v>
      </c>
      <c r="L35" s="38">
        <f t="shared" si="2"/>
        <v>0</v>
      </c>
      <c r="M35" s="144"/>
      <c r="N35" s="144"/>
      <c r="O35" s="483"/>
      <c r="P35" s="38"/>
      <c r="Q35" s="144"/>
      <c r="R35" s="144"/>
      <c r="S35" s="38">
        <f t="shared" si="3"/>
        <v>0</v>
      </c>
      <c r="T35" s="38">
        <f t="shared" si="4"/>
        <v>0</v>
      </c>
      <c r="U35" s="144"/>
      <c r="V35" s="144"/>
      <c r="W35" s="203">
        <f t="shared" si="5"/>
        <v>0</v>
      </c>
      <c r="X35" s="38"/>
      <c r="Y35" s="162"/>
      <c r="Z35" s="144"/>
      <c r="AA35" s="362">
        <f t="shared" si="6"/>
        <v>0</v>
      </c>
      <c r="AB35" s="194"/>
      <c r="AC35" s="162"/>
      <c r="AD35" s="144"/>
      <c r="AE35" s="170">
        <f t="shared" si="7"/>
        <v>0</v>
      </c>
      <c r="AF35" s="173">
        <f t="shared" si="8"/>
        <v>0</v>
      </c>
      <c r="AG35" s="459">
        <f t="shared" si="0"/>
        <v>0</v>
      </c>
    </row>
    <row r="36" spans="1:33" x14ac:dyDescent="0.25">
      <c r="A36" s="71"/>
      <c r="B36" s="274" t="s">
        <v>20</v>
      </c>
      <c r="C36" s="76"/>
      <c r="D36" s="432">
        <f>'Сб День 6 Нед 1'!AI36</f>
        <v>0</v>
      </c>
      <c r="E36" s="76"/>
      <c r="F36" s="489"/>
      <c r="G36" s="144"/>
      <c r="H36" s="483"/>
      <c r="I36" s="38"/>
      <c r="J36" s="508"/>
      <c r="K36" s="38">
        <f t="shared" si="1"/>
        <v>0</v>
      </c>
      <c r="L36" s="38">
        <f t="shared" si="2"/>
        <v>0</v>
      </c>
      <c r="M36" s="144"/>
      <c r="N36" s="144"/>
      <c r="O36" s="483"/>
      <c r="P36" s="38"/>
      <c r="Q36" s="144"/>
      <c r="R36" s="144"/>
      <c r="S36" s="38">
        <f t="shared" si="3"/>
        <v>0</v>
      </c>
      <c r="T36" s="38">
        <f t="shared" si="4"/>
        <v>0</v>
      </c>
      <c r="U36" s="144"/>
      <c r="V36" s="144"/>
      <c r="W36" s="203">
        <f t="shared" si="5"/>
        <v>0</v>
      </c>
      <c r="X36" s="38"/>
      <c r="Y36" s="162"/>
      <c r="Z36" s="144"/>
      <c r="AA36" s="362">
        <f t="shared" si="6"/>
        <v>0</v>
      </c>
      <c r="AB36" s="194"/>
      <c r="AC36" s="162"/>
      <c r="AD36" s="144"/>
      <c r="AE36" s="170">
        <f t="shared" si="7"/>
        <v>0</v>
      </c>
      <c r="AF36" s="173">
        <f t="shared" si="8"/>
        <v>0</v>
      </c>
      <c r="AG36" s="459">
        <f t="shared" si="0"/>
        <v>0</v>
      </c>
    </row>
    <row r="37" spans="1:33" x14ac:dyDescent="0.25">
      <c r="A37" s="60">
        <v>27</v>
      </c>
      <c r="B37" s="80" t="s">
        <v>21</v>
      </c>
      <c r="C37" s="81" t="s">
        <v>12</v>
      </c>
      <c r="D37" s="432">
        <f>'Сб День 6 Нед 1'!AI37</f>
        <v>0</v>
      </c>
      <c r="E37" s="81"/>
      <c r="F37" s="489"/>
      <c r="G37" s="144"/>
      <c r="H37" s="483"/>
      <c r="I37" s="38"/>
      <c r="J37" s="508"/>
      <c r="K37" s="38">
        <f t="shared" si="1"/>
        <v>0</v>
      </c>
      <c r="L37" s="38">
        <f t="shared" si="2"/>
        <v>0</v>
      </c>
      <c r="M37" s="144"/>
      <c r="N37" s="144"/>
      <c r="O37" s="483"/>
      <c r="P37" s="38"/>
      <c r="Q37" s="144"/>
      <c r="R37" s="144"/>
      <c r="S37" s="38">
        <f t="shared" si="3"/>
        <v>0</v>
      </c>
      <c r="T37" s="38">
        <f t="shared" si="4"/>
        <v>0</v>
      </c>
      <c r="U37" s="144"/>
      <c r="V37" s="144"/>
      <c r="W37" s="203">
        <f t="shared" si="5"/>
        <v>0</v>
      </c>
      <c r="X37" s="38"/>
      <c r="Y37" s="162"/>
      <c r="Z37" s="144"/>
      <c r="AA37" s="362">
        <f t="shared" si="6"/>
        <v>0</v>
      </c>
      <c r="AB37" s="194"/>
      <c r="AC37" s="162"/>
      <c r="AD37" s="144"/>
      <c r="AE37" s="170">
        <f t="shared" si="7"/>
        <v>0</v>
      </c>
      <c r="AF37" s="173">
        <f t="shared" si="8"/>
        <v>0</v>
      </c>
      <c r="AG37" s="459">
        <f t="shared" si="0"/>
        <v>0</v>
      </c>
    </row>
    <row r="38" spans="1:33" x14ac:dyDescent="0.25">
      <c r="A38" s="60">
        <v>28</v>
      </c>
      <c r="B38" s="80" t="s">
        <v>22</v>
      </c>
      <c r="C38" s="81" t="s">
        <v>12</v>
      </c>
      <c r="D38" s="432">
        <f>'Сб День 6 Нед 1'!AI38</f>
        <v>-0.1552</v>
      </c>
      <c r="E38" s="81"/>
      <c r="F38" s="489"/>
      <c r="G38" s="144"/>
      <c r="H38" s="483"/>
      <c r="I38" s="38"/>
      <c r="J38" s="508"/>
      <c r="K38" s="38">
        <f t="shared" si="1"/>
        <v>0</v>
      </c>
      <c r="L38" s="38">
        <f t="shared" si="2"/>
        <v>0</v>
      </c>
      <c r="M38" s="144"/>
      <c r="N38" s="144"/>
      <c r="O38" s="483"/>
      <c r="P38" s="38"/>
      <c r="Q38" s="144"/>
      <c r="R38" s="144"/>
      <c r="S38" s="38">
        <f t="shared" si="3"/>
        <v>0</v>
      </c>
      <c r="T38" s="38">
        <f t="shared" si="4"/>
        <v>0</v>
      </c>
      <c r="U38" s="144"/>
      <c r="V38" s="144"/>
      <c r="W38" s="203">
        <f t="shared" si="5"/>
        <v>0</v>
      </c>
      <c r="X38" s="38"/>
      <c r="Y38" s="162"/>
      <c r="Z38" s="144"/>
      <c r="AA38" s="362">
        <f t="shared" si="6"/>
        <v>0</v>
      </c>
      <c r="AB38" s="194"/>
      <c r="AC38" s="162"/>
      <c r="AD38" s="144"/>
      <c r="AE38" s="170">
        <f t="shared" si="7"/>
        <v>0</v>
      </c>
      <c r="AF38" s="173">
        <f t="shared" si="8"/>
        <v>0</v>
      </c>
      <c r="AG38" s="459">
        <f t="shared" si="0"/>
        <v>-0.1552</v>
      </c>
    </row>
    <row r="39" spans="1:33" x14ac:dyDescent="0.25">
      <c r="A39" s="60">
        <v>29</v>
      </c>
      <c r="B39" s="63" t="s">
        <v>209</v>
      </c>
      <c r="C39" s="81" t="s">
        <v>12</v>
      </c>
      <c r="D39" s="432">
        <f>'Сб День 6 Нед 1'!AI39</f>
        <v>-0.11812</v>
      </c>
      <c r="E39" s="81"/>
      <c r="F39" s="489"/>
      <c r="G39" s="144"/>
      <c r="H39" s="483"/>
      <c r="I39" s="38"/>
      <c r="J39" s="508"/>
      <c r="K39" s="38">
        <f t="shared" si="1"/>
        <v>0</v>
      </c>
      <c r="L39" s="38">
        <f t="shared" si="2"/>
        <v>0</v>
      </c>
      <c r="M39" s="144"/>
      <c r="N39" s="144"/>
      <c r="O39" s="483"/>
      <c r="P39" s="38"/>
      <c r="Q39" s="144"/>
      <c r="R39" s="144"/>
      <c r="S39" s="38">
        <f t="shared" si="3"/>
        <v>0</v>
      </c>
      <c r="T39" s="38">
        <f t="shared" si="4"/>
        <v>0</v>
      </c>
      <c r="U39" s="144"/>
      <c r="V39" s="144"/>
      <c r="W39" s="203">
        <f t="shared" si="5"/>
        <v>0</v>
      </c>
      <c r="X39" s="38"/>
      <c r="Y39" s="162"/>
      <c r="Z39" s="144"/>
      <c r="AA39" s="362">
        <f t="shared" si="6"/>
        <v>0</v>
      </c>
      <c r="AB39" s="194"/>
      <c r="AC39" s="162"/>
      <c r="AD39" s="144"/>
      <c r="AE39" s="170">
        <f t="shared" si="7"/>
        <v>0</v>
      </c>
      <c r="AF39" s="173">
        <f t="shared" si="8"/>
        <v>0</v>
      </c>
      <c r="AG39" s="459">
        <f t="shared" ref="AG39:AG70" si="9">(D39+E39)-AF39</f>
        <v>-0.11812</v>
      </c>
    </row>
    <row r="40" spans="1:33" x14ac:dyDescent="0.25">
      <c r="A40" s="71"/>
      <c r="B40" s="274" t="s">
        <v>23</v>
      </c>
      <c r="C40" s="76"/>
      <c r="D40" s="432">
        <f>'Сб День 6 Нед 1'!AI40</f>
        <v>0</v>
      </c>
      <c r="E40" s="76"/>
      <c r="F40" s="495"/>
      <c r="G40" s="146"/>
      <c r="H40" s="501"/>
      <c r="I40" s="38"/>
      <c r="J40" s="510"/>
      <c r="K40" s="38">
        <f t="shared" si="1"/>
        <v>0</v>
      </c>
      <c r="L40" s="38">
        <f t="shared" si="2"/>
        <v>0</v>
      </c>
      <c r="M40" s="146"/>
      <c r="N40" s="146"/>
      <c r="O40" s="501"/>
      <c r="P40" s="38"/>
      <c r="Q40" s="182"/>
      <c r="R40" s="182"/>
      <c r="S40" s="38">
        <f t="shared" si="3"/>
        <v>0</v>
      </c>
      <c r="T40" s="38">
        <f t="shared" si="4"/>
        <v>0</v>
      </c>
      <c r="U40" s="182"/>
      <c r="V40" s="182"/>
      <c r="W40" s="203">
        <f t="shared" si="5"/>
        <v>0</v>
      </c>
      <c r="X40" s="147"/>
      <c r="Y40" s="185"/>
      <c r="Z40" s="182"/>
      <c r="AA40" s="362">
        <f t="shared" si="6"/>
        <v>0</v>
      </c>
      <c r="AB40" s="195"/>
      <c r="AC40" s="185"/>
      <c r="AD40" s="182"/>
      <c r="AE40" s="170">
        <f t="shared" si="7"/>
        <v>0</v>
      </c>
      <c r="AF40" s="173">
        <f t="shared" si="8"/>
        <v>0</v>
      </c>
      <c r="AG40" s="459">
        <f t="shared" si="9"/>
        <v>0</v>
      </c>
    </row>
    <row r="41" spans="1:33" x14ac:dyDescent="0.25">
      <c r="A41" s="60">
        <v>30</v>
      </c>
      <c r="B41" s="78" t="s">
        <v>24</v>
      </c>
      <c r="C41" s="79" t="s">
        <v>12</v>
      </c>
      <c r="D41" s="432">
        <f>'Сб День 6 Нед 1'!AI41</f>
        <v>0</v>
      </c>
      <c r="E41" s="81"/>
      <c r="F41" s="489"/>
      <c r="G41" s="144"/>
      <c r="H41" s="483"/>
      <c r="I41" s="38"/>
      <c r="J41" s="508"/>
      <c r="K41" s="38">
        <f t="shared" si="1"/>
        <v>0</v>
      </c>
      <c r="L41" s="38">
        <f t="shared" si="2"/>
        <v>0</v>
      </c>
      <c r="M41" s="144"/>
      <c r="N41" s="144"/>
      <c r="O41" s="483"/>
      <c r="P41" s="38"/>
      <c r="Q41" s="144"/>
      <c r="R41" s="144"/>
      <c r="S41" s="38">
        <f t="shared" si="3"/>
        <v>0</v>
      </c>
      <c r="T41" s="38">
        <f t="shared" si="4"/>
        <v>0</v>
      </c>
      <c r="U41" s="144"/>
      <c r="V41" s="144"/>
      <c r="W41" s="203">
        <f t="shared" si="5"/>
        <v>0</v>
      </c>
      <c r="X41" s="38"/>
      <c r="Y41" s="162"/>
      <c r="Z41" s="144"/>
      <c r="AA41" s="362">
        <f t="shared" si="6"/>
        <v>0</v>
      </c>
      <c r="AB41" s="222">
        <v>0.01</v>
      </c>
      <c r="AC41" s="162"/>
      <c r="AD41" s="144"/>
      <c r="AE41" s="170">
        <f t="shared" si="7"/>
        <v>0.01</v>
      </c>
      <c r="AF41" s="173">
        <f t="shared" si="8"/>
        <v>0.01</v>
      </c>
      <c r="AG41" s="459">
        <f t="shared" si="9"/>
        <v>-0.01</v>
      </c>
    </row>
    <row r="42" spans="1:33" x14ac:dyDescent="0.25">
      <c r="A42" s="60">
        <v>31</v>
      </c>
      <c r="B42" s="80" t="s">
        <v>25</v>
      </c>
      <c r="C42" s="81" t="s">
        <v>12</v>
      </c>
      <c r="D42" s="432">
        <f>'Сб День 6 Нед 1'!AI42</f>
        <v>0</v>
      </c>
      <c r="E42" s="81"/>
      <c r="F42" s="489"/>
      <c r="G42" s="144"/>
      <c r="H42" s="483"/>
      <c r="I42" s="38"/>
      <c r="J42" s="508"/>
      <c r="K42" s="38">
        <f t="shared" si="1"/>
        <v>0</v>
      </c>
      <c r="L42" s="38">
        <f t="shared" si="2"/>
        <v>0</v>
      </c>
      <c r="M42" s="144"/>
      <c r="N42" s="144"/>
      <c r="O42" s="483"/>
      <c r="P42" s="38"/>
      <c r="Q42" s="144"/>
      <c r="R42" s="144"/>
      <c r="S42" s="38">
        <f t="shared" si="3"/>
        <v>0</v>
      </c>
      <c r="T42" s="38">
        <f t="shared" si="4"/>
        <v>0</v>
      </c>
      <c r="U42" s="144"/>
      <c r="V42" s="144"/>
      <c r="W42" s="203">
        <f t="shared" si="5"/>
        <v>0</v>
      </c>
      <c r="X42" s="38"/>
      <c r="Y42" s="162"/>
      <c r="Z42" s="144"/>
      <c r="AA42" s="362">
        <f t="shared" si="6"/>
        <v>0</v>
      </c>
      <c r="AB42" s="194"/>
      <c r="AC42" s="162"/>
      <c r="AD42" s="144"/>
      <c r="AE42" s="170">
        <f t="shared" si="7"/>
        <v>0</v>
      </c>
      <c r="AF42" s="173">
        <f t="shared" si="8"/>
        <v>0</v>
      </c>
      <c r="AG42" s="459">
        <f t="shared" si="9"/>
        <v>0</v>
      </c>
    </row>
    <row r="43" spans="1:33" x14ac:dyDescent="0.25">
      <c r="A43" s="60">
        <v>32</v>
      </c>
      <c r="B43" s="80" t="s">
        <v>26</v>
      </c>
      <c r="C43" s="81" t="s">
        <v>12</v>
      </c>
      <c r="D43" s="432">
        <f>'Сб День 6 Нед 1'!AI43</f>
        <v>0</v>
      </c>
      <c r="E43" s="81"/>
      <c r="F43" s="489"/>
      <c r="G43" s="144"/>
      <c r="H43" s="483"/>
      <c r="I43" s="38"/>
      <c r="J43" s="508"/>
      <c r="K43" s="38">
        <f t="shared" si="1"/>
        <v>0</v>
      </c>
      <c r="L43" s="38">
        <f t="shared" si="2"/>
        <v>0</v>
      </c>
      <c r="M43" s="144"/>
      <c r="N43" s="144"/>
      <c r="O43" s="483"/>
      <c r="P43" s="38"/>
      <c r="Q43" s="144"/>
      <c r="R43" s="144"/>
      <c r="S43" s="38">
        <f t="shared" si="3"/>
        <v>0</v>
      </c>
      <c r="T43" s="38">
        <f t="shared" si="4"/>
        <v>0</v>
      </c>
      <c r="U43" s="144"/>
      <c r="V43" s="144"/>
      <c r="W43" s="203">
        <f t="shared" si="5"/>
        <v>0</v>
      </c>
      <c r="X43" s="38"/>
      <c r="Y43" s="162"/>
      <c r="Z43" s="144"/>
      <c r="AA43" s="362">
        <f t="shared" si="6"/>
        <v>0</v>
      </c>
      <c r="AB43" s="194"/>
      <c r="AC43" s="162"/>
      <c r="AD43" s="144"/>
      <c r="AE43" s="170">
        <f t="shared" si="7"/>
        <v>0</v>
      </c>
      <c r="AF43" s="173">
        <f t="shared" si="8"/>
        <v>0</v>
      </c>
      <c r="AG43" s="459">
        <f t="shared" si="9"/>
        <v>0</v>
      </c>
    </row>
    <row r="44" spans="1:33" x14ac:dyDescent="0.25">
      <c r="A44" s="60">
        <v>33</v>
      </c>
      <c r="B44" s="80" t="s">
        <v>27</v>
      </c>
      <c r="C44" s="81" t="s">
        <v>12</v>
      </c>
      <c r="D44" s="432">
        <f>'Сб День 6 Нед 1'!AI44</f>
        <v>-0.28799999999999998</v>
      </c>
      <c r="E44" s="81"/>
      <c r="F44" s="489"/>
      <c r="G44" s="405">
        <v>7.1999999999999995E-2</v>
      </c>
      <c r="H44" s="404">
        <v>7.1999999999999995E-2</v>
      </c>
      <c r="I44" s="38"/>
      <c r="J44" s="508"/>
      <c r="K44" s="38">
        <f t="shared" si="1"/>
        <v>7.1999999999999995E-2</v>
      </c>
      <c r="L44" s="38">
        <f t="shared" si="2"/>
        <v>7.1999999999999995E-2</v>
      </c>
      <c r="M44" s="144"/>
      <c r="N44" s="405">
        <v>8.6400000000000005E-2</v>
      </c>
      <c r="O44" s="404">
        <v>8.6400000000000005E-2</v>
      </c>
      <c r="P44" s="38"/>
      <c r="Q44" s="144"/>
      <c r="R44" s="144"/>
      <c r="S44" s="38">
        <f t="shared" si="3"/>
        <v>8.6400000000000005E-2</v>
      </c>
      <c r="T44" s="38">
        <f t="shared" si="4"/>
        <v>8.6400000000000005E-2</v>
      </c>
      <c r="U44" s="144"/>
      <c r="V44" s="144"/>
      <c r="W44" s="203">
        <f t="shared" si="5"/>
        <v>0</v>
      </c>
      <c r="X44" s="38"/>
      <c r="Y44" s="162"/>
      <c r="Z44" s="144"/>
      <c r="AA44" s="362">
        <f t="shared" si="6"/>
        <v>0</v>
      </c>
      <c r="AB44" s="194"/>
      <c r="AC44" s="162"/>
      <c r="AD44" s="144"/>
      <c r="AE44" s="170">
        <f t="shared" si="7"/>
        <v>0</v>
      </c>
      <c r="AF44" s="173">
        <f t="shared" si="8"/>
        <v>0.31679999999999997</v>
      </c>
      <c r="AG44" s="459">
        <f t="shared" si="9"/>
        <v>-0.6048</v>
      </c>
    </row>
    <row r="45" spans="1:33" x14ac:dyDescent="0.25">
      <c r="A45" s="60">
        <v>34</v>
      </c>
      <c r="B45" s="78" t="s">
        <v>28</v>
      </c>
      <c r="C45" s="79" t="s">
        <v>12</v>
      </c>
      <c r="D45" s="432">
        <f>'Сб День 6 Нед 1'!AI45</f>
        <v>0</v>
      </c>
      <c r="E45" s="81"/>
      <c r="F45" s="489"/>
      <c r="G45" s="144"/>
      <c r="H45" s="483"/>
      <c r="I45" s="38"/>
      <c r="J45" s="508"/>
      <c r="K45" s="38">
        <f t="shared" si="1"/>
        <v>0</v>
      </c>
      <c r="L45" s="38">
        <f t="shared" si="2"/>
        <v>0</v>
      </c>
      <c r="M45" s="144"/>
      <c r="N45" s="144"/>
      <c r="O45" s="483"/>
      <c r="P45" s="38"/>
      <c r="Q45" s="144"/>
      <c r="R45" s="144"/>
      <c r="S45" s="38">
        <f t="shared" si="3"/>
        <v>0</v>
      </c>
      <c r="T45" s="38">
        <f t="shared" si="4"/>
        <v>0</v>
      </c>
      <c r="U45" s="144"/>
      <c r="V45" s="144"/>
      <c r="W45" s="203">
        <f t="shared" si="5"/>
        <v>0</v>
      </c>
      <c r="X45" s="38"/>
      <c r="Y45" s="162"/>
      <c r="Z45" s="144"/>
      <c r="AA45" s="362">
        <f t="shared" si="6"/>
        <v>0</v>
      </c>
      <c r="AB45" s="194"/>
      <c r="AC45" s="162"/>
      <c r="AD45" s="144"/>
      <c r="AE45" s="170">
        <f t="shared" si="7"/>
        <v>0</v>
      </c>
      <c r="AF45" s="173">
        <f t="shared" si="8"/>
        <v>0</v>
      </c>
      <c r="AG45" s="459">
        <f t="shared" si="9"/>
        <v>0</v>
      </c>
    </row>
    <row r="46" spans="1:33" x14ac:dyDescent="0.25">
      <c r="A46" s="60">
        <v>35</v>
      </c>
      <c r="B46" s="78" t="s">
        <v>29</v>
      </c>
      <c r="C46" s="79" t="s">
        <v>12</v>
      </c>
      <c r="D46" s="432">
        <f>'Сб День 6 Нед 1'!AI46</f>
        <v>-0.14199999999999999</v>
      </c>
      <c r="E46" s="81"/>
      <c r="F46" s="489"/>
      <c r="G46" s="144"/>
      <c r="H46" s="483"/>
      <c r="I46" s="38"/>
      <c r="J46" s="508"/>
      <c r="K46" s="38">
        <f t="shared" si="1"/>
        <v>0</v>
      </c>
      <c r="L46" s="38">
        <f t="shared" si="2"/>
        <v>0</v>
      </c>
      <c r="M46" s="144"/>
      <c r="N46" s="144"/>
      <c r="O46" s="483"/>
      <c r="P46" s="38"/>
      <c r="Q46" s="144"/>
      <c r="R46" s="144"/>
      <c r="S46" s="38">
        <f t="shared" si="3"/>
        <v>0</v>
      </c>
      <c r="T46" s="38">
        <f t="shared" si="4"/>
        <v>0</v>
      </c>
      <c r="U46" s="144"/>
      <c r="V46" s="144"/>
      <c r="W46" s="203">
        <f t="shared" si="5"/>
        <v>0</v>
      </c>
      <c r="X46" s="38"/>
      <c r="Y46" s="162"/>
      <c r="Z46" s="144"/>
      <c r="AA46" s="362">
        <f t="shared" si="6"/>
        <v>0</v>
      </c>
      <c r="AB46" s="194"/>
      <c r="AC46" s="162"/>
      <c r="AD46" s="144"/>
      <c r="AE46" s="170">
        <f t="shared" si="7"/>
        <v>0</v>
      </c>
      <c r="AF46" s="173">
        <f t="shared" si="8"/>
        <v>0</v>
      </c>
      <c r="AG46" s="459">
        <f t="shared" si="9"/>
        <v>-0.14199999999999999</v>
      </c>
    </row>
    <row r="47" spans="1:33" x14ac:dyDescent="0.25">
      <c r="A47" s="60">
        <v>36</v>
      </c>
      <c r="B47" s="78" t="s">
        <v>30</v>
      </c>
      <c r="C47" s="79" t="s">
        <v>12</v>
      </c>
      <c r="D47" s="432">
        <f>'Сб День 6 Нед 1'!AI47</f>
        <v>0</v>
      </c>
      <c r="E47" s="81"/>
      <c r="F47" s="489"/>
      <c r="G47" s="144"/>
      <c r="H47" s="483"/>
      <c r="I47" s="38"/>
      <c r="J47" s="508"/>
      <c r="K47" s="38">
        <f t="shared" si="1"/>
        <v>0</v>
      </c>
      <c r="L47" s="38">
        <f t="shared" si="2"/>
        <v>0</v>
      </c>
      <c r="M47" s="144"/>
      <c r="N47" s="144"/>
      <c r="O47" s="483"/>
      <c r="P47" s="38"/>
      <c r="Q47" s="144"/>
      <c r="R47" s="144"/>
      <c r="S47" s="38">
        <f t="shared" si="3"/>
        <v>0</v>
      </c>
      <c r="T47" s="38">
        <f t="shared" si="4"/>
        <v>0</v>
      </c>
      <c r="U47" s="144"/>
      <c r="V47" s="144"/>
      <c r="W47" s="203">
        <f t="shared" si="5"/>
        <v>0</v>
      </c>
      <c r="X47" s="38"/>
      <c r="Y47" s="162"/>
      <c r="Z47" s="144"/>
      <c r="AA47" s="362">
        <f t="shared" si="6"/>
        <v>0</v>
      </c>
      <c r="AB47" s="194"/>
      <c r="AC47" s="162"/>
      <c r="AD47" s="144"/>
      <c r="AE47" s="170">
        <f t="shared" si="7"/>
        <v>0</v>
      </c>
      <c r="AF47" s="173">
        <f t="shared" si="8"/>
        <v>0</v>
      </c>
      <c r="AG47" s="459">
        <f t="shared" si="9"/>
        <v>0</v>
      </c>
    </row>
    <row r="48" spans="1:33" x14ac:dyDescent="0.25">
      <c r="A48" s="60">
        <v>37</v>
      </c>
      <c r="B48" s="78" t="s">
        <v>31</v>
      </c>
      <c r="C48" s="79" t="s">
        <v>12</v>
      </c>
      <c r="D48" s="432">
        <f>'Сб День 6 Нед 1'!AI48</f>
        <v>-5.0000000000000001E-3</v>
      </c>
      <c r="E48" s="81"/>
      <c r="F48" s="489"/>
      <c r="G48" s="144"/>
      <c r="H48" s="483"/>
      <c r="I48" s="38"/>
      <c r="J48" s="508"/>
      <c r="K48" s="38">
        <f t="shared" si="1"/>
        <v>0</v>
      </c>
      <c r="L48" s="38">
        <f t="shared" si="2"/>
        <v>0</v>
      </c>
      <c r="M48" s="144"/>
      <c r="N48" s="144"/>
      <c r="O48" s="483"/>
      <c r="P48" s="38"/>
      <c r="Q48" s="144"/>
      <c r="R48" s="144"/>
      <c r="S48" s="38">
        <f t="shared" si="3"/>
        <v>0</v>
      </c>
      <c r="T48" s="38">
        <f t="shared" si="4"/>
        <v>0</v>
      </c>
      <c r="U48" s="144"/>
      <c r="V48" s="144"/>
      <c r="W48" s="203">
        <f t="shared" si="5"/>
        <v>0</v>
      </c>
      <c r="X48" s="38"/>
      <c r="Y48" s="162"/>
      <c r="Z48" s="144"/>
      <c r="AA48" s="362">
        <f t="shared" si="6"/>
        <v>0</v>
      </c>
      <c r="AB48" s="194"/>
      <c r="AC48" s="162"/>
      <c r="AD48" s="144"/>
      <c r="AE48" s="170">
        <f t="shared" si="7"/>
        <v>0</v>
      </c>
      <c r="AF48" s="173">
        <f t="shared" si="8"/>
        <v>0</v>
      </c>
      <c r="AG48" s="459">
        <f t="shared" si="9"/>
        <v>-5.0000000000000001E-3</v>
      </c>
    </row>
    <row r="49" spans="1:33" x14ac:dyDescent="0.25">
      <c r="A49" s="60">
        <v>38</v>
      </c>
      <c r="B49" s="78" t="s">
        <v>32</v>
      </c>
      <c r="C49" s="79" t="s">
        <v>12</v>
      </c>
      <c r="D49" s="432">
        <f>'Сб День 6 Нед 1'!AI49</f>
        <v>0</v>
      </c>
      <c r="E49" s="81"/>
      <c r="F49" s="489"/>
      <c r="G49" s="144"/>
      <c r="H49" s="483"/>
      <c r="I49" s="38"/>
      <c r="J49" s="508"/>
      <c r="K49" s="38">
        <f t="shared" si="1"/>
        <v>0</v>
      </c>
      <c r="L49" s="38">
        <f t="shared" si="2"/>
        <v>0</v>
      </c>
      <c r="M49" s="144"/>
      <c r="N49" s="144"/>
      <c r="O49" s="483"/>
      <c r="P49" s="38"/>
      <c r="Q49" s="144"/>
      <c r="R49" s="144"/>
      <c r="S49" s="38">
        <f t="shared" si="3"/>
        <v>0</v>
      </c>
      <c r="T49" s="38">
        <f t="shared" si="4"/>
        <v>0</v>
      </c>
      <c r="U49" s="144"/>
      <c r="V49" s="144"/>
      <c r="W49" s="203">
        <f t="shared" si="5"/>
        <v>0</v>
      </c>
      <c r="X49" s="38"/>
      <c r="Y49" s="162"/>
      <c r="Z49" s="144"/>
      <c r="AA49" s="362">
        <f t="shared" si="6"/>
        <v>0</v>
      </c>
      <c r="AB49" s="194"/>
      <c r="AC49" s="162"/>
      <c r="AD49" s="144"/>
      <c r="AE49" s="170">
        <f t="shared" si="7"/>
        <v>0</v>
      </c>
      <c r="AF49" s="173">
        <f t="shared" si="8"/>
        <v>0</v>
      </c>
      <c r="AG49" s="459">
        <f t="shared" si="9"/>
        <v>0</v>
      </c>
    </row>
    <row r="50" spans="1:33" x14ac:dyDescent="0.25">
      <c r="A50" s="60">
        <v>39</v>
      </c>
      <c r="B50" s="78" t="s">
        <v>33</v>
      </c>
      <c r="C50" s="79" t="s">
        <v>12</v>
      </c>
      <c r="D50" s="432">
        <f>'Сб День 6 Нед 1'!AI50</f>
        <v>0</v>
      </c>
      <c r="E50" s="81"/>
      <c r="F50" s="489"/>
      <c r="G50" s="144"/>
      <c r="H50" s="483"/>
      <c r="I50" s="38"/>
      <c r="J50" s="508"/>
      <c r="K50" s="38">
        <f t="shared" si="1"/>
        <v>0</v>
      </c>
      <c r="L50" s="38">
        <f t="shared" si="2"/>
        <v>0</v>
      </c>
      <c r="M50" s="144"/>
      <c r="N50" s="144"/>
      <c r="O50" s="483"/>
      <c r="P50" s="38"/>
      <c r="Q50" s="144"/>
      <c r="R50" s="144"/>
      <c r="S50" s="38">
        <f t="shared" si="3"/>
        <v>0</v>
      </c>
      <c r="T50" s="38">
        <f t="shared" si="4"/>
        <v>0</v>
      </c>
      <c r="U50" s="144"/>
      <c r="V50" s="144"/>
      <c r="W50" s="203">
        <f t="shared" si="5"/>
        <v>0</v>
      </c>
      <c r="X50" s="38"/>
      <c r="Y50" s="162"/>
      <c r="Z50" s="144"/>
      <c r="AA50" s="362">
        <f t="shared" si="6"/>
        <v>0</v>
      </c>
      <c r="AB50" s="194"/>
      <c r="AC50" s="162"/>
      <c r="AD50" s="144"/>
      <c r="AE50" s="170">
        <f t="shared" si="7"/>
        <v>0</v>
      </c>
      <c r="AF50" s="173">
        <f t="shared" si="8"/>
        <v>0</v>
      </c>
      <c r="AG50" s="459">
        <f t="shared" si="9"/>
        <v>0</v>
      </c>
    </row>
    <row r="51" spans="1:33" x14ac:dyDescent="0.25">
      <c r="A51" s="60">
        <v>40</v>
      </c>
      <c r="B51" s="78" t="s">
        <v>34</v>
      </c>
      <c r="C51" s="79" t="s">
        <v>12</v>
      </c>
      <c r="D51" s="432">
        <f>'Сб День 6 Нед 1'!AI51</f>
        <v>-2.9500000000000002E-2</v>
      </c>
      <c r="E51" s="81"/>
      <c r="F51" s="489"/>
      <c r="G51" s="144"/>
      <c r="H51" s="483"/>
      <c r="I51" s="38"/>
      <c r="J51" s="508"/>
      <c r="K51" s="38">
        <f t="shared" si="1"/>
        <v>0</v>
      </c>
      <c r="L51" s="38">
        <f t="shared" si="2"/>
        <v>0</v>
      </c>
      <c r="M51" s="144"/>
      <c r="N51" s="144"/>
      <c r="O51" s="483"/>
      <c r="P51" s="38"/>
      <c r="Q51" s="144"/>
      <c r="R51" s="144"/>
      <c r="S51" s="38">
        <f t="shared" si="3"/>
        <v>0</v>
      </c>
      <c r="T51" s="38">
        <f t="shared" si="4"/>
        <v>0</v>
      </c>
      <c r="U51" s="144"/>
      <c r="V51" s="144"/>
      <c r="W51" s="203">
        <f t="shared" si="5"/>
        <v>0</v>
      </c>
      <c r="X51" s="38"/>
      <c r="Y51" s="162"/>
      <c r="Z51" s="144"/>
      <c r="AA51" s="362">
        <f t="shared" si="6"/>
        <v>0</v>
      </c>
      <c r="AB51" s="194"/>
      <c r="AC51" s="162"/>
      <c r="AD51" s="144"/>
      <c r="AE51" s="170">
        <f t="shared" si="7"/>
        <v>0</v>
      </c>
      <c r="AF51" s="173">
        <f t="shared" si="8"/>
        <v>0</v>
      </c>
      <c r="AG51" s="459">
        <f t="shared" si="9"/>
        <v>-2.9500000000000002E-2</v>
      </c>
    </row>
    <row r="52" spans="1:33" x14ac:dyDescent="0.25">
      <c r="A52" s="60">
        <v>41</v>
      </c>
      <c r="B52" s="80" t="s">
        <v>35</v>
      </c>
      <c r="C52" s="81" t="s">
        <v>12</v>
      </c>
      <c r="D52" s="432">
        <f>'Сб День 6 Нед 1'!AI52</f>
        <v>-0.43420000000000003</v>
      </c>
      <c r="E52" s="81"/>
      <c r="F52" s="489"/>
      <c r="G52" s="144"/>
      <c r="H52" s="483"/>
      <c r="I52" s="38"/>
      <c r="J52" s="508"/>
      <c r="K52" s="38">
        <f t="shared" si="1"/>
        <v>0</v>
      </c>
      <c r="L52" s="38">
        <f t="shared" si="2"/>
        <v>0</v>
      </c>
      <c r="M52" s="144"/>
      <c r="N52" s="144"/>
      <c r="O52" s="483"/>
      <c r="P52" s="38"/>
      <c r="Q52" s="144"/>
      <c r="R52" s="144"/>
      <c r="S52" s="38">
        <f t="shared" si="3"/>
        <v>0</v>
      </c>
      <c r="T52" s="38">
        <f t="shared" si="4"/>
        <v>0</v>
      </c>
      <c r="U52" s="144"/>
      <c r="V52" s="144"/>
      <c r="W52" s="203">
        <f t="shared" si="5"/>
        <v>0</v>
      </c>
      <c r="X52" s="404">
        <v>2.8000000000000001E-2</v>
      </c>
      <c r="Y52" s="162"/>
      <c r="Z52" s="144"/>
      <c r="AA52" s="362">
        <f t="shared" si="6"/>
        <v>0</v>
      </c>
      <c r="AB52" s="194"/>
      <c r="AC52" s="162"/>
      <c r="AD52" s="144"/>
      <c r="AE52" s="170">
        <f t="shared" si="7"/>
        <v>0</v>
      </c>
      <c r="AF52" s="173">
        <f t="shared" si="8"/>
        <v>0</v>
      </c>
      <c r="AG52" s="459">
        <f t="shared" si="9"/>
        <v>-0.43420000000000003</v>
      </c>
    </row>
    <row r="53" spans="1:33" x14ac:dyDescent="0.25">
      <c r="A53" s="60">
        <v>42</v>
      </c>
      <c r="B53" s="85" t="s">
        <v>39</v>
      </c>
      <c r="C53" s="61" t="s">
        <v>12</v>
      </c>
      <c r="D53" s="432">
        <f>'Сб День 6 Нед 1'!AI53</f>
        <v>0</v>
      </c>
      <c r="E53" s="63"/>
      <c r="F53" s="489"/>
      <c r="G53" s="144"/>
      <c r="H53" s="483"/>
      <c r="I53" s="38"/>
      <c r="J53" s="508"/>
      <c r="K53" s="38">
        <f t="shared" si="1"/>
        <v>0</v>
      </c>
      <c r="L53" s="38">
        <f t="shared" si="2"/>
        <v>0</v>
      </c>
      <c r="M53" s="144"/>
      <c r="N53" s="144"/>
      <c r="O53" s="483"/>
      <c r="P53" s="38"/>
      <c r="Q53" s="144"/>
      <c r="R53" s="144"/>
      <c r="S53" s="38">
        <f t="shared" si="3"/>
        <v>0</v>
      </c>
      <c r="T53" s="38">
        <f t="shared" si="4"/>
        <v>0</v>
      </c>
      <c r="U53" s="144"/>
      <c r="V53" s="144"/>
      <c r="W53" s="203">
        <f t="shared" si="5"/>
        <v>0</v>
      </c>
      <c r="X53" s="38"/>
      <c r="Y53" s="162"/>
      <c r="Z53" s="144"/>
      <c r="AA53" s="362">
        <f t="shared" si="6"/>
        <v>0</v>
      </c>
      <c r="AB53" s="194"/>
      <c r="AC53" s="162"/>
      <c r="AD53" s="144"/>
      <c r="AE53" s="170">
        <f t="shared" si="7"/>
        <v>0</v>
      </c>
      <c r="AF53" s="173">
        <f t="shared" si="8"/>
        <v>0</v>
      </c>
      <c r="AG53" s="459">
        <f t="shared" si="9"/>
        <v>0</v>
      </c>
    </row>
    <row r="54" spans="1:33" x14ac:dyDescent="0.25">
      <c r="A54" s="60">
        <v>43</v>
      </c>
      <c r="B54" s="80" t="s">
        <v>171</v>
      </c>
      <c r="C54" s="81" t="s">
        <v>12</v>
      </c>
      <c r="D54" s="432">
        <f>'Сб День 6 Нед 1'!AI54</f>
        <v>-0.02</v>
      </c>
      <c r="E54" s="81"/>
      <c r="F54" s="489"/>
      <c r="G54" s="144"/>
      <c r="H54" s="483"/>
      <c r="I54" s="38"/>
      <c r="J54" s="508"/>
      <c r="K54" s="38">
        <f t="shared" si="1"/>
        <v>0</v>
      </c>
      <c r="L54" s="38">
        <f t="shared" si="2"/>
        <v>0</v>
      </c>
      <c r="M54" s="144"/>
      <c r="N54" s="144"/>
      <c r="O54" s="483"/>
      <c r="P54" s="38"/>
      <c r="Q54" s="144"/>
      <c r="R54" s="144"/>
      <c r="S54" s="38">
        <f t="shared" si="3"/>
        <v>0</v>
      </c>
      <c r="T54" s="38">
        <f t="shared" si="4"/>
        <v>0</v>
      </c>
      <c r="U54" s="144"/>
      <c r="V54" s="144"/>
      <c r="W54" s="203">
        <f t="shared" si="5"/>
        <v>0</v>
      </c>
      <c r="X54" s="38"/>
      <c r="Y54" s="162"/>
      <c r="Z54" s="144"/>
      <c r="AA54" s="362">
        <f t="shared" si="6"/>
        <v>0</v>
      </c>
      <c r="AB54" s="162"/>
      <c r="AC54" s="162"/>
      <c r="AD54" s="144"/>
      <c r="AE54" s="170">
        <f t="shared" si="7"/>
        <v>0</v>
      </c>
      <c r="AF54" s="173">
        <f t="shared" si="8"/>
        <v>0</v>
      </c>
      <c r="AG54" s="459">
        <f t="shared" si="9"/>
        <v>-0.02</v>
      </c>
    </row>
    <row r="55" spans="1:33" x14ac:dyDescent="0.25">
      <c r="A55" s="60">
        <v>44</v>
      </c>
      <c r="B55" s="78" t="s">
        <v>36</v>
      </c>
      <c r="C55" s="79" t="s">
        <v>12</v>
      </c>
      <c r="D55" s="432">
        <f>'Сб День 6 Нед 1'!AI55</f>
        <v>-2.86E-2</v>
      </c>
      <c r="E55" s="81"/>
      <c r="F55" s="489"/>
      <c r="G55" s="144"/>
      <c r="H55" s="483"/>
      <c r="I55" s="38"/>
      <c r="J55" s="508"/>
      <c r="K55" s="38">
        <f t="shared" si="1"/>
        <v>0</v>
      </c>
      <c r="L55" s="38">
        <f t="shared" si="2"/>
        <v>0</v>
      </c>
      <c r="M55" s="144"/>
      <c r="N55" s="144"/>
      <c r="O55" s="483"/>
      <c r="P55" s="38"/>
      <c r="Q55" s="144"/>
      <c r="R55" s="144"/>
      <c r="S55" s="38">
        <f t="shared" si="3"/>
        <v>0</v>
      </c>
      <c r="T55" s="38">
        <f t="shared" si="4"/>
        <v>0</v>
      </c>
      <c r="U55" s="144"/>
      <c r="V55" s="144"/>
      <c r="W55" s="203">
        <f t="shared" si="5"/>
        <v>0</v>
      </c>
      <c r="X55" s="38"/>
      <c r="Y55" s="162"/>
      <c r="Z55" s="144"/>
      <c r="AA55" s="362">
        <f t="shared" si="6"/>
        <v>0</v>
      </c>
      <c r="AB55" s="194"/>
      <c r="AC55" s="162"/>
      <c r="AD55" s="144"/>
      <c r="AE55" s="170">
        <f t="shared" si="7"/>
        <v>0</v>
      </c>
      <c r="AF55" s="173">
        <f t="shared" si="8"/>
        <v>0</v>
      </c>
      <c r="AG55" s="459">
        <f t="shared" si="9"/>
        <v>-2.86E-2</v>
      </c>
    </row>
    <row r="56" spans="1:33" x14ac:dyDescent="0.25">
      <c r="A56" s="60">
        <v>45</v>
      </c>
      <c r="B56" s="78" t="s">
        <v>37</v>
      </c>
      <c r="C56" s="79" t="s">
        <v>12</v>
      </c>
      <c r="D56" s="432">
        <f>'Сб День 6 Нед 1'!AI56</f>
        <v>-0.2853</v>
      </c>
      <c r="E56" s="81"/>
      <c r="F56" s="489"/>
      <c r="G56" s="144"/>
      <c r="H56" s="483"/>
      <c r="I56" s="404">
        <v>0.01</v>
      </c>
      <c r="J56" s="508"/>
      <c r="K56" s="38">
        <f t="shared" si="1"/>
        <v>0.01</v>
      </c>
      <c r="L56" s="38">
        <f t="shared" si="2"/>
        <v>0.01</v>
      </c>
      <c r="M56" s="144"/>
      <c r="N56" s="144"/>
      <c r="O56" s="483"/>
      <c r="P56" s="404">
        <v>0.01</v>
      </c>
      <c r="Q56" s="144"/>
      <c r="R56" s="144"/>
      <c r="S56" s="38">
        <f t="shared" si="3"/>
        <v>0.01</v>
      </c>
      <c r="T56" s="38">
        <f t="shared" si="4"/>
        <v>0.01</v>
      </c>
      <c r="U56" s="144"/>
      <c r="V56" s="219">
        <v>0.01</v>
      </c>
      <c r="W56" s="203">
        <f t="shared" si="5"/>
        <v>0.01</v>
      </c>
      <c r="X56" s="404">
        <v>6.9999999999999999E-4</v>
      </c>
      <c r="Y56" s="223">
        <v>0.01</v>
      </c>
      <c r="Z56" s="144"/>
      <c r="AA56" s="362">
        <f t="shared" si="6"/>
        <v>0</v>
      </c>
      <c r="AB56" s="194"/>
      <c r="AC56" s="222">
        <v>0.01</v>
      </c>
      <c r="AD56" s="144"/>
      <c r="AE56" s="170">
        <f t="shared" si="7"/>
        <v>0.01</v>
      </c>
      <c r="AF56" s="173">
        <f t="shared" si="8"/>
        <v>6.0000000000000005E-2</v>
      </c>
      <c r="AG56" s="459">
        <f t="shared" si="9"/>
        <v>-0.3453</v>
      </c>
    </row>
    <row r="57" spans="1:33" x14ac:dyDescent="0.25">
      <c r="A57" s="60">
        <v>46</v>
      </c>
      <c r="B57" s="78" t="s">
        <v>38</v>
      </c>
      <c r="C57" s="79" t="s">
        <v>12</v>
      </c>
      <c r="D57" s="432">
        <f>'Сб День 6 Нед 1'!AI57</f>
        <v>-2.35E-2</v>
      </c>
      <c r="E57" s="81"/>
      <c r="F57" s="489"/>
      <c r="G57" s="405">
        <f>0.0001+0.0005</f>
        <v>6.0000000000000006E-4</v>
      </c>
      <c r="H57" s="404">
        <f>0.0005+0.0005</f>
        <v>1E-3</v>
      </c>
      <c r="I57" s="38"/>
      <c r="J57" s="508"/>
      <c r="K57" s="38">
        <f t="shared" si="1"/>
        <v>6.0000000000000006E-4</v>
      </c>
      <c r="L57" s="38">
        <f t="shared" si="2"/>
        <v>1E-3</v>
      </c>
      <c r="M57" s="144"/>
      <c r="N57" s="405">
        <f>0.0006+0.0005</f>
        <v>1.0999999999999998E-3</v>
      </c>
      <c r="O57" s="404">
        <v>1.1000000000000001E-3</v>
      </c>
      <c r="P57" s="38"/>
      <c r="Q57" s="144"/>
      <c r="R57" s="144"/>
      <c r="S57" s="38">
        <f t="shared" si="3"/>
        <v>1.0999999999999998E-3</v>
      </c>
      <c r="T57" s="38">
        <f t="shared" si="4"/>
        <v>1.1000000000000001E-3</v>
      </c>
      <c r="U57" s="144"/>
      <c r="V57" s="144"/>
      <c r="W57" s="203">
        <f t="shared" si="5"/>
        <v>0</v>
      </c>
      <c r="X57" s="404">
        <v>3.5E-4</v>
      </c>
      <c r="Y57" s="162"/>
      <c r="Z57" s="144"/>
      <c r="AA57" s="362">
        <f t="shared" si="6"/>
        <v>0</v>
      </c>
      <c r="AB57" s="222">
        <v>8.9999999999999998E-4</v>
      </c>
      <c r="AC57" s="162"/>
      <c r="AD57" s="144"/>
      <c r="AE57" s="170">
        <f t="shared" si="7"/>
        <v>8.9999999999999998E-4</v>
      </c>
      <c r="AF57" s="173">
        <f t="shared" si="8"/>
        <v>4.7000000000000002E-3</v>
      </c>
      <c r="AG57" s="459">
        <f t="shared" si="9"/>
        <v>-2.8199999999999999E-2</v>
      </c>
    </row>
    <row r="58" spans="1:33" x14ac:dyDescent="0.25">
      <c r="A58" s="60">
        <v>47</v>
      </c>
      <c r="B58" s="78" t="s">
        <v>14</v>
      </c>
      <c r="C58" s="79" t="s">
        <v>12</v>
      </c>
      <c r="D58" s="432">
        <f>'Сб День 6 Нед 1'!AI58</f>
        <v>-1.4999999999999999E-2</v>
      </c>
      <c r="E58" s="81"/>
      <c r="F58" s="489"/>
      <c r="G58" s="144"/>
      <c r="H58" s="404">
        <v>7.4999999999999997E-3</v>
      </c>
      <c r="I58" s="38"/>
      <c r="J58" s="508"/>
      <c r="K58" s="38">
        <f t="shared" si="1"/>
        <v>0</v>
      </c>
      <c r="L58" s="38">
        <f t="shared" si="2"/>
        <v>7.4999999999999997E-3</v>
      </c>
      <c r="M58" s="144"/>
      <c r="N58" s="144"/>
      <c r="O58" s="404">
        <v>7.4999999999999997E-3</v>
      </c>
      <c r="P58" s="38"/>
      <c r="Q58" s="144"/>
      <c r="R58" s="144"/>
      <c r="S58" s="38">
        <f t="shared" si="3"/>
        <v>0</v>
      </c>
      <c r="T58" s="38">
        <f t="shared" si="4"/>
        <v>7.4999999999999997E-3</v>
      </c>
      <c r="U58" s="144"/>
      <c r="V58" s="144"/>
      <c r="W58" s="203">
        <f t="shared" si="5"/>
        <v>0</v>
      </c>
      <c r="X58" s="38"/>
      <c r="Y58" s="162"/>
      <c r="Z58" s="144"/>
      <c r="AA58" s="362">
        <f t="shared" si="6"/>
        <v>0</v>
      </c>
      <c r="AB58" s="162"/>
      <c r="AC58" s="162"/>
      <c r="AD58" s="144"/>
      <c r="AE58" s="170">
        <f t="shared" si="7"/>
        <v>0</v>
      </c>
      <c r="AF58" s="173">
        <f t="shared" si="8"/>
        <v>1.4999999999999999E-2</v>
      </c>
      <c r="AG58" s="459">
        <f t="shared" si="9"/>
        <v>-0.03</v>
      </c>
    </row>
    <row r="59" spans="1:33" x14ac:dyDescent="0.25">
      <c r="A59" s="60">
        <v>48</v>
      </c>
      <c r="B59" s="85" t="s">
        <v>172</v>
      </c>
      <c r="C59" s="79" t="s">
        <v>12</v>
      </c>
      <c r="D59" s="432">
        <f>'Сб День 6 Нед 1'!AI59</f>
        <v>0</v>
      </c>
      <c r="E59" s="81"/>
      <c r="F59" s="489"/>
      <c r="G59" s="144"/>
      <c r="H59" s="483"/>
      <c r="I59" s="38"/>
      <c r="J59" s="508"/>
      <c r="K59" s="38">
        <f t="shared" si="1"/>
        <v>0</v>
      </c>
      <c r="L59" s="38">
        <f t="shared" si="2"/>
        <v>0</v>
      </c>
      <c r="M59" s="144"/>
      <c r="N59" s="144"/>
      <c r="O59" s="483"/>
      <c r="P59" s="38"/>
      <c r="Q59" s="144"/>
      <c r="R59" s="144"/>
      <c r="S59" s="38">
        <f t="shared" si="3"/>
        <v>0</v>
      </c>
      <c r="T59" s="38">
        <f t="shared" si="4"/>
        <v>0</v>
      </c>
      <c r="U59" s="144"/>
      <c r="V59" s="144"/>
      <c r="W59" s="203">
        <f t="shared" si="5"/>
        <v>0</v>
      </c>
      <c r="X59" s="38"/>
      <c r="Y59" s="162"/>
      <c r="Z59" s="144"/>
      <c r="AA59" s="362">
        <f t="shared" si="6"/>
        <v>0</v>
      </c>
      <c r="AB59" s="194"/>
      <c r="AC59" s="162"/>
      <c r="AD59" s="144"/>
      <c r="AE59" s="170">
        <f t="shared" si="7"/>
        <v>0</v>
      </c>
      <c r="AF59" s="173">
        <f t="shared" si="8"/>
        <v>0</v>
      </c>
      <c r="AG59" s="459">
        <f t="shared" si="9"/>
        <v>0</v>
      </c>
    </row>
    <row r="60" spans="1:33" x14ac:dyDescent="0.25">
      <c r="A60" s="60">
        <v>49</v>
      </c>
      <c r="B60" s="85" t="s">
        <v>275</v>
      </c>
      <c r="C60" s="79" t="s">
        <v>12</v>
      </c>
      <c r="D60" s="432">
        <f>'Сб День 6 Нед 1'!AI60</f>
        <v>0</v>
      </c>
      <c r="E60" s="63"/>
      <c r="F60" s="489"/>
      <c r="G60" s="144"/>
      <c r="H60" s="483"/>
      <c r="I60" s="38"/>
      <c r="J60" s="508"/>
      <c r="K60" s="38">
        <f t="shared" si="1"/>
        <v>0</v>
      </c>
      <c r="L60" s="38">
        <f t="shared" si="2"/>
        <v>0</v>
      </c>
      <c r="M60" s="144"/>
      <c r="N60" s="144"/>
      <c r="O60" s="483"/>
      <c r="P60" s="38"/>
      <c r="Q60" s="144"/>
      <c r="R60" s="144"/>
      <c r="S60" s="38">
        <f t="shared" si="3"/>
        <v>0</v>
      </c>
      <c r="T60" s="38">
        <f t="shared" si="4"/>
        <v>0</v>
      </c>
      <c r="U60" s="144"/>
      <c r="V60" s="144"/>
      <c r="W60" s="203">
        <f t="shared" si="5"/>
        <v>0</v>
      </c>
      <c r="X60" s="38"/>
      <c r="Y60" s="162"/>
      <c r="Z60" s="144"/>
      <c r="AA60" s="362">
        <f t="shared" si="6"/>
        <v>0</v>
      </c>
      <c r="AB60" s="194"/>
      <c r="AC60" s="162"/>
      <c r="AD60" s="144"/>
      <c r="AE60" s="170">
        <f t="shared" si="7"/>
        <v>0</v>
      </c>
      <c r="AF60" s="173">
        <f t="shared" si="8"/>
        <v>0</v>
      </c>
      <c r="AG60" s="459">
        <f t="shared" si="9"/>
        <v>0</v>
      </c>
    </row>
    <row r="61" spans="1:33" x14ac:dyDescent="0.25">
      <c r="A61" s="71"/>
      <c r="B61" s="274" t="s">
        <v>51</v>
      </c>
      <c r="C61" s="72"/>
      <c r="D61" s="432">
        <f>'Сб День 6 Нед 1'!AI61</f>
        <v>0</v>
      </c>
      <c r="E61" s="72"/>
      <c r="F61" s="489"/>
      <c r="G61" s="144"/>
      <c r="H61" s="483"/>
      <c r="I61" s="38"/>
      <c r="J61" s="508"/>
      <c r="K61" s="38">
        <f t="shared" si="1"/>
        <v>0</v>
      </c>
      <c r="L61" s="38">
        <f t="shared" si="2"/>
        <v>0</v>
      </c>
      <c r="M61" s="144"/>
      <c r="N61" s="144"/>
      <c r="O61" s="483"/>
      <c r="P61" s="38"/>
      <c r="Q61" s="144"/>
      <c r="R61" s="144"/>
      <c r="S61" s="38">
        <f t="shared" si="3"/>
        <v>0</v>
      </c>
      <c r="T61" s="38">
        <f t="shared" si="4"/>
        <v>0</v>
      </c>
      <c r="U61" s="144"/>
      <c r="V61" s="144"/>
      <c r="W61" s="203">
        <f t="shared" si="5"/>
        <v>0</v>
      </c>
      <c r="X61" s="38"/>
      <c r="Y61" s="162"/>
      <c r="Z61" s="144"/>
      <c r="AA61" s="362">
        <f t="shared" si="6"/>
        <v>0</v>
      </c>
      <c r="AB61" s="194"/>
      <c r="AC61" s="162"/>
      <c r="AD61" s="144"/>
      <c r="AE61" s="170">
        <f t="shared" si="7"/>
        <v>0</v>
      </c>
      <c r="AF61" s="173">
        <f t="shared" si="8"/>
        <v>0</v>
      </c>
      <c r="AG61" s="459">
        <f t="shared" si="9"/>
        <v>0</v>
      </c>
    </row>
    <row r="62" spans="1:33" x14ac:dyDescent="0.25">
      <c r="A62" s="88">
        <v>50</v>
      </c>
      <c r="B62" s="80" t="s">
        <v>52</v>
      </c>
      <c r="C62" s="81" t="s">
        <v>12</v>
      </c>
      <c r="D62" s="432">
        <f>'Сб День 6 Нед 1'!AI62</f>
        <v>-0.29020000000000001</v>
      </c>
      <c r="E62" s="81"/>
      <c r="F62" s="489"/>
      <c r="G62" s="144"/>
      <c r="H62" s="483"/>
      <c r="I62" s="38"/>
      <c r="J62" s="508"/>
      <c r="K62" s="38">
        <f t="shared" si="1"/>
        <v>0</v>
      </c>
      <c r="L62" s="38">
        <f t="shared" si="2"/>
        <v>0</v>
      </c>
      <c r="M62" s="144"/>
      <c r="N62" s="144"/>
      <c r="O62" s="483"/>
      <c r="P62" s="38"/>
      <c r="Q62" s="144"/>
      <c r="R62" s="144"/>
      <c r="S62" s="38">
        <f t="shared" si="3"/>
        <v>0</v>
      </c>
      <c r="T62" s="38">
        <f t="shared" si="4"/>
        <v>0</v>
      </c>
      <c r="U62" s="144"/>
      <c r="V62" s="144"/>
      <c r="W62" s="203">
        <f t="shared" si="5"/>
        <v>0</v>
      </c>
      <c r="X62" s="38"/>
      <c r="Y62" s="162"/>
      <c r="Z62" s="144"/>
      <c r="AA62" s="362">
        <f t="shared" si="6"/>
        <v>0</v>
      </c>
      <c r="AB62" s="194"/>
      <c r="AC62" s="162"/>
      <c r="AD62" s="144"/>
      <c r="AE62" s="170">
        <f t="shared" si="7"/>
        <v>0</v>
      </c>
      <c r="AF62" s="173">
        <f t="shared" si="8"/>
        <v>0</v>
      </c>
      <c r="AG62" s="459">
        <f t="shared" si="9"/>
        <v>-0.29020000000000001</v>
      </c>
    </row>
    <row r="63" spans="1:33" x14ac:dyDescent="0.25">
      <c r="A63" s="88">
        <v>51</v>
      </c>
      <c r="B63" s="80" t="s">
        <v>173</v>
      </c>
      <c r="C63" s="81" t="s">
        <v>12</v>
      </c>
      <c r="D63" s="432">
        <f>'Сб День 6 Нед 1'!AI63</f>
        <v>0</v>
      </c>
      <c r="E63" s="81"/>
      <c r="F63" s="489"/>
      <c r="G63" s="144"/>
      <c r="H63" s="483"/>
      <c r="I63" s="38"/>
      <c r="J63" s="508"/>
      <c r="K63" s="38">
        <f t="shared" si="1"/>
        <v>0</v>
      </c>
      <c r="L63" s="38">
        <f t="shared" si="2"/>
        <v>0</v>
      </c>
      <c r="M63" s="144"/>
      <c r="N63" s="144"/>
      <c r="O63" s="483"/>
      <c r="P63" s="38"/>
      <c r="Q63" s="144"/>
      <c r="R63" s="144"/>
      <c r="S63" s="38">
        <f t="shared" si="3"/>
        <v>0</v>
      </c>
      <c r="T63" s="38">
        <f t="shared" si="4"/>
        <v>0</v>
      </c>
      <c r="U63" s="144"/>
      <c r="V63" s="144"/>
      <c r="W63" s="203">
        <f t="shared" si="5"/>
        <v>0</v>
      </c>
      <c r="X63" s="38"/>
      <c r="Y63" s="162"/>
      <c r="Z63" s="144"/>
      <c r="AA63" s="362">
        <f t="shared" si="6"/>
        <v>0</v>
      </c>
      <c r="AB63" s="194"/>
      <c r="AC63" s="162"/>
      <c r="AD63" s="144"/>
      <c r="AE63" s="170">
        <f t="shared" si="7"/>
        <v>0</v>
      </c>
      <c r="AF63" s="173">
        <f t="shared" si="8"/>
        <v>0</v>
      </c>
      <c r="AG63" s="459">
        <f t="shared" si="9"/>
        <v>0</v>
      </c>
    </row>
    <row r="64" spans="1:33" x14ac:dyDescent="0.25">
      <c r="A64" s="88">
        <v>52</v>
      </c>
      <c r="B64" s="80" t="s">
        <v>100</v>
      </c>
      <c r="C64" s="81" t="s">
        <v>12</v>
      </c>
      <c r="D64" s="432">
        <f>'Сб День 6 Нед 1'!AI64</f>
        <v>0</v>
      </c>
      <c r="E64" s="81"/>
      <c r="F64" s="489"/>
      <c r="G64" s="144"/>
      <c r="H64" s="483"/>
      <c r="I64" s="38"/>
      <c r="J64" s="508"/>
      <c r="K64" s="38">
        <f t="shared" si="1"/>
        <v>0</v>
      </c>
      <c r="L64" s="38">
        <f t="shared" si="2"/>
        <v>0</v>
      </c>
      <c r="M64" s="144"/>
      <c r="N64" s="144"/>
      <c r="O64" s="483"/>
      <c r="P64" s="38"/>
      <c r="Q64" s="144"/>
      <c r="R64" s="144"/>
      <c r="S64" s="38">
        <f t="shared" si="3"/>
        <v>0</v>
      </c>
      <c r="T64" s="38">
        <f t="shared" si="4"/>
        <v>0</v>
      </c>
      <c r="U64" s="144"/>
      <c r="V64" s="144"/>
      <c r="W64" s="203">
        <f t="shared" si="5"/>
        <v>0</v>
      </c>
      <c r="X64" s="38"/>
      <c r="Y64" s="162"/>
      <c r="Z64" s="144"/>
      <c r="AA64" s="362">
        <f t="shared" si="6"/>
        <v>0</v>
      </c>
      <c r="AB64" s="194"/>
      <c r="AC64" s="162"/>
      <c r="AD64" s="144"/>
      <c r="AE64" s="170">
        <f t="shared" si="7"/>
        <v>0</v>
      </c>
      <c r="AF64" s="173">
        <f t="shared" si="8"/>
        <v>0</v>
      </c>
      <c r="AG64" s="459">
        <f t="shared" si="9"/>
        <v>0</v>
      </c>
    </row>
    <row r="65" spans="1:33" x14ac:dyDescent="0.25">
      <c r="A65" s="88">
        <v>53</v>
      </c>
      <c r="B65" s="80" t="s">
        <v>200</v>
      </c>
      <c r="C65" s="81" t="s">
        <v>12</v>
      </c>
      <c r="D65" s="432">
        <f>'Сб День 6 Нед 1'!AI65</f>
        <v>0</v>
      </c>
      <c r="E65" s="81"/>
      <c r="F65" s="489"/>
      <c r="G65" s="144"/>
      <c r="H65" s="483"/>
      <c r="I65" s="38"/>
      <c r="J65" s="508"/>
      <c r="K65" s="38">
        <f t="shared" si="1"/>
        <v>0</v>
      </c>
      <c r="L65" s="38">
        <f t="shared" si="2"/>
        <v>0</v>
      </c>
      <c r="M65" s="144"/>
      <c r="N65" s="144"/>
      <c r="O65" s="483"/>
      <c r="P65" s="38"/>
      <c r="Q65" s="144"/>
      <c r="R65" s="144"/>
      <c r="S65" s="38">
        <f t="shared" si="3"/>
        <v>0</v>
      </c>
      <c r="T65" s="38">
        <f t="shared" si="4"/>
        <v>0</v>
      </c>
      <c r="U65" s="144"/>
      <c r="V65" s="144"/>
      <c r="W65" s="203">
        <f t="shared" si="5"/>
        <v>0</v>
      </c>
      <c r="X65" s="38"/>
      <c r="Y65" s="162"/>
      <c r="Z65" s="144"/>
      <c r="AA65" s="362">
        <f t="shared" si="6"/>
        <v>0</v>
      </c>
      <c r="AB65" s="194"/>
      <c r="AC65" s="162"/>
      <c r="AD65" s="144"/>
      <c r="AE65" s="170">
        <f t="shared" si="7"/>
        <v>0</v>
      </c>
      <c r="AF65" s="173">
        <f t="shared" si="8"/>
        <v>0</v>
      </c>
      <c r="AG65" s="459">
        <f t="shared" si="9"/>
        <v>0</v>
      </c>
    </row>
    <row r="66" spans="1:33" x14ac:dyDescent="0.25">
      <c r="A66" s="88">
        <v>54</v>
      </c>
      <c r="B66" s="78" t="s">
        <v>90</v>
      </c>
      <c r="C66" s="90" t="s">
        <v>12</v>
      </c>
      <c r="D66" s="432">
        <f>'Сб День 6 Нед 1'!AI66</f>
        <v>0</v>
      </c>
      <c r="E66" s="450"/>
      <c r="F66" s="489"/>
      <c r="G66" s="144"/>
      <c r="H66" s="483"/>
      <c r="I66" s="38"/>
      <c r="J66" s="508"/>
      <c r="K66" s="38">
        <f t="shared" si="1"/>
        <v>0</v>
      </c>
      <c r="L66" s="38">
        <f t="shared" si="2"/>
        <v>0</v>
      </c>
      <c r="M66" s="144"/>
      <c r="N66" s="144"/>
      <c r="O66" s="483"/>
      <c r="P66" s="38"/>
      <c r="Q66" s="144"/>
      <c r="R66" s="144"/>
      <c r="S66" s="38">
        <f t="shared" si="3"/>
        <v>0</v>
      </c>
      <c r="T66" s="38">
        <f t="shared" si="4"/>
        <v>0</v>
      </c>
      <c r="U66" s="144"/>
      <c r="V66" s="144"/>
      <c r="W66" s="203">
        <f t="shared" si="5"/>
        <v>0</v>
      </c>
      <c r="X66" s="38"/>
      <c r="Y66" s="162"/>
      <c r="Z66" s="144"/>
      <c r="AA66" s="362">
        <f t="shared" si="6"/>
        <v>0</v>
      </c>
      <c r="AB66" s="194"/>
      <c r="AC66" s="162"/>
      <c r="AD66" s="144"/>
      <c r="AE66" s="170">
        <f t="shared" si="7"/>
        <v>0</v>
      </c>
      <c r="AF66" s="173">
        <f t="shared" si="8"/>
        <v>0</v>
      </c>
      <c r="AG66" s="459">
        <f t="shared" si="9"/>
        <v>0</v>
      </c>
    </row>
    <row r="67" spans="1:33" x14ac:dyDescent="0.25">
      <c r="A67" s="88">
        <v>55</v>
      </c>
      <c r="B67" s="82" t="s">
        <v>118</v>
      </c>
      <c r="C67" s="90" t="s">
        <v>12</v>
      </c>
      <c r="D67" s="432">
        <f>'Сб День 6 Нед 1'!AI67</f>
        <v>0</v>
      </c>
      <c r="E67" s="450"/>
      <c r="F67" s="489"/>
      <c r="G67" s="144"/>
      <c r="H67" s="483"/>
      <c r="I67" s="38"/>
      <c r="J67" s="508"/>
      <c r="K67" s="38">
        <f t="shared" si="1"/>
        <v>0</v>
      </c>
      <c r="L67" s="38">
        <f t="shared" si="2"/>
        <v>0</v>
      </c>
      <c r="M67" s="144"/>
      <c r="N67" s="144"/>
      <c r="O67" s="483"/>
      <c r="P67" s="38"/>
      <c r="Q67" s="144"/>
      <c r="R67" s="144"/>
      <c r="S67" s="38">
        <f t="shared" si="3"/>
        <v>0</v>
      </c>
      <c r="T67" s="38">
        <f t="shared" si="4"/>
        <v>0</v>
      </c>
      <c r="U67" s="144"/>
      <c r="V67" s="144"/>
      <c r="W67" s="203">
        <f t="shared" si="5"/>
        <v>0</v>
      </c>
      <c r="X67" s="38"/>
      <c r="Y67" s="162"/>
      <c r="Z67" s="144"/>
      <c r="AA67" s="362">
        <f t="shared" si="6"/>
        <v>0</v>
      </c>
      <c r="AB67" s="194"/>
      <c r="AC67" s="162"/>
      <c r="AD67" s="144"/>
      <c r="AE67" s="170">
        <f t="shared" si="7"/>
        <v>0</v>
      </c>
      <c r="AF67" s="173">
        <f t="shared" si="8"/>
        <v>0</v>
      </c>
      <c r="AG67" s="459">
        <f t="shared" si="9"/>
        <v>0</v>
      </c>
    </row>
    <row r="68" spans="1:33" x14ac:dyDescent="0.25">
      <c r="A68" s="88">
        <v>56</v>
      </c>
      <c r="B68" s="80" t="s">
        <v>53</v>
      </c>
      <c r="C68" s="81" t="s">
        <v>12</v>
      </c>
      <c r="D68" s="432">
        <f>'Сб День 6 Нед 1'!AI68</f>
        <v>0</v>
      </c>
      <c r="E68" s="81"/>
      <c r="F68" s="489"/>
      <c r="G68" s="144"/>
      <c r="H68" s="483"/>
      <c r="I68" s="38"/>
      <c r="J68" s="508"/>
      <c r="K68" s="38">
        <f t="shared" si="1"/>
        <v>0</v>
      </c>
      <c r="L68" s="38">
        <f t="shared" si="2"/>
        <v>0</v>
      </c>
      <c r="M68" s="144"/>
      <c r="N68" s="144"/>
      <c r="O68" s="483"/>
      <c r="P68" s="38"/>
      <c r="Q68" s="144"/>
      <c r="R68" s="144"/>
      <c r="S68" s="38">
        <f t="shared" si="3"/>
        <v>0</v>
      </c>
      <c r="T68" s="38">
        <f t="shared" si="4"/>
        <v>0</v>
      </c>
      <c r="U68" s="144"/>
      <c r="V68" s="144"/>
      <c r="W68" s="203">
        <f t="shared" si="5"/>
        <v>0</v>
      </c>
      <c r="X68" s="38"/>
      <c r="Y68" s="162"/>
      <c r="Z68" s="144"/>
      <c r="AA68" s="362">
        <f t="shared" si="6"/>
        <v>0</v>
      </c>
      <c r="AB68" s="194"/>
      <c r="AC68" s="162"/>
      <c r="AD68" s="144"/>
      <c r="AE68" s="170">
        <f t="shared" si="7"/>
        <v>0</v>
      </c>
      <c r="AF68" s="173">
        <f t="shared" si="8"/>
        <v>0</v>
      </c>
      <c r="AG68" s="459">
        <f t="shared" si="9"/>
        <v>0</v>
      </c>
    </row>
    <row r="69" spans="1:33" x14ac:dyDescent="0.25">
      <c r="A69" s="88">
        <v>57</v>
      </c>
      <c r="B69" s="78" t="s">
        <v>54</v>
      </c>
      <c r="C69" s="79" t="s">
        <v>12</v>
      </c>
      <c r="D69" s="432">
        <f>'Сб День 6 Нед 1'!AI69</f>
        <v>-2.7300000000000001E-2</v>
      </c>
      <c r="E69" s="81"/>
      <c r="F69" s="489"/>
      <c r="G69" s="144"/>
      <c r="H69" s="483"/>
      <c r="I69" s="38"/>
      <c r="J69" s="508"/>
      <c r="K69" s="38">
        <f t="shared" si="1"/>
        <v>0</v>
      </c>
      <c r="L69" s="38">
        <f t="shared" si="2"/>
        <v>0</v>
      </c>
      <c r="M69" s="144"/>
      <c r="N69" s="144"/>
      <c r="O69" s="483"/>
      <c r="P69" s="38"/>
      <c r="Q69" s="144"/>
      <c r="R69" s="144"/>
      <c r="S69" s="38">
        <f t="shared" si="3"/>
        <v>0</v>
      </c>
      <c r="T69" s="38">
        <f t="shared" si="4"/>
        <v>0</v>
      </c>
      <c r="U69" s="144"/>
      <c r="V69" s="144"/>
      <c r="W69" s="203">
        <f t="shared" si="5"/>
        <v>0</v>
      </c>
      <c r="X69" s="38"/>
      <c r="Y69" s="162"/>
      <c r="Z69" s="144"/>
      <c r="AA69" s="362">
        <f t="shared" si="6"/>
        <v>0</v>
      </c>
      <c r="AB69" s="194"/>
      <c r="AC69" s="162"/>
      <c r="AD69" s="144"/>
      <c r="AE69" s="170">
        <f t="shared" si="7"/>
        <v>0</v>
      </c>
      <c r="AF69" s="173">
        <f t="shared" si="8"/>
        <v>0</v>
      </c>
      <c r="AG69" s="459">
        <f t="shared" si="9"/>
        <v>-2.7300000000000001E-2</v>
      </c>
    </row>
    <row r="70" spans="1:33" x14ac:dyDescent="0.25">
      <c r="A70" s="88">
        <v>58</v>
      </c>
      <c r="B70" s="78" t="s">
        <v>55</v>
      </c>
      <c r="C70" s="79" t="s">
        <v>12</v>
      </c>
      <c r="D70" s="432">
        <f>'Сб День 6 Нед 1'!AI70</f>
        <v>0</v>
      </c>
      <c r="E70" s="81"/>
      <c r="F70" s="489"/>
      <c r="G70" s="144"/>
      <c r="H70" s="483"/>
      <c r="I70" s="38"/>
      <c r="J70" s="508"/>
      <c r="K70" s="38">
        <f t="shared" si="1"/>
        <v>0</v>
      </c>
      <c r="L70" s="38">
        <f t="shared" si="2"/>
        <v>0</v>
      </c>
      <c r="M70" s="144"/>
      <c r="N70" s="144"/>
      <c r="O70" s="483"/>
      <c r="P70" s="38"/>
      <c r="Q70" s="144"/>
      <c r="R70" s="144"/>
      <c r="S70" s="38">
        <f t="shared" si="3"/>
        <v>0</v>
      </c>
      <c r="T70" s="38">
        <f t="shared" si="4"/>
        <v>0</v>
      </c>
      <c r="U70" s="144"/>
      <c r="V70" s="144"/>
      <c r="W70" s="203">
        <f t="shared" si="5"/>
        <v>0</v>
      </c>
      <c r="X70" s="38"/>
      <c r="Y70" s="162"/>
      <c r="Z70" s="144"/>
      <c r="AA70" s="362">
        <f t="shared" si="6"/>
        <v>0</v>
      </c>
      <c r="AB70" s="194"/>
      <c r="AC70" s="162"/>
      <c r="AD70" s="144"/>
      <c r="AE70" s="170">
        <f t="shared" si="7"/>
        <v>0</v>
      </c>
      <c r="AF70" s="173">
        <f t="shared" si="8"/>
        <v>0</v>
      </c>
      <c r="AG70" s="459">
        <f t="shared" si="9"/>
        <v>0</v>
      </c>
    </row>
    <row r="71" spans="1:33" x14ac:dyDescent="0.25">
      <c r="A71" s="88">
        <v>59</v>
      </c>
      <c r="B71" s="78" t="s">
        <v>56</v>
      </c>
      <c r="C71" s="79" t="s">
        <v>12</v>
      </c>
      <c r="D71" s="432">
        <f>'Сб День 6 Нед 1'!AI71</f>
        <v>-1.8200000000000001E-2</v>
      </c>
      <c r="E71" s="81"/>
      <c r="F71" s="489"/>
      <c r="G71" s="144"/>
      <c r="H71" s="483"/>
      <c r="I71" s="38"/>
      <c r="J71" s="508"/>
      <c r="K71" s="38">
        <f t="shared" si="1"/>
        <v>0</v>
      </c>
      <c r="L71" s="38">
        <f t="shared" si="2"/>
        <v>0</v>
      </c>
      <c r="M71" s="144"/>
      <c r="N71" s="144"/>
      <c r="O71" s="483"/>
      <c r="P71" s="38"/>
      <c r="Q71" s="144"/>
      <c r="R71" s="144"/>
      <c r="S71" s="38">
        <f t="shared" si="3"/>
        <v>0</v>
      </c>
      <c r="T71" s="38">
        <f t="shared" si="4"/>
        <v>0</v>
      </c>
      <c r="U71" s="144"/>
      <c r="V71" s="144"/>
      <c r="W71" s="203">
        <f t="shared" si="5"/>
        <v>0</v>
      </c>
      <c r="X71" s="38"/>
      <c r="Y71" s="162"/>
      <c r="Z71" s="144"/>
      <c r="AA71" s="362">
        <f t="shared" si="6"/>
        <v>0</v>
      </c>
      <c r="AB71" s="194"/>
      <c r="AC71" s="162"/>
      <c r="AD71" s="144"/>
      <c r="AE71" s="170">
        <f t="shared" si="7"/>
        <v>0</v>
      </c>
      <c r="AF71" s="173">
        <f t="shared" si="8"/>
        <v>0</v>
      </c>
      <c r="AG71" s="459">
        <f t="shared" ref="AG71:AG102" si="10">(D71+E71)-AF71</f>
        <v>-1.8200000000000001E-2</v>
      </c>
    </row>
    <row r="72" spans="1:33" x14ac:dyDescent="0.25">
      <c r="A72" s="88">
        <v>60</v>
      </c>
      <c r="B72" s="82" t="s">
        <v>107</v>
      </c>
      <c r="C72" s="89" t="s">
        <v>12</v>
      </c>
      <c r="D72" s="432">
        <f>'Сб День 6 Нед 1'!AI72</f>
        <v>0</v>
      </c>
      <c r="E72" s="451"/>
      <c r="F72" s="489"/>
      <c r="G72" s="144"/>
      <c r="H72" s="483"/>
      <c r="I72" s="38"/>
      <c r="J72" s="508"/>
      <c r="K72" s="38">
        <f t="shared" ref="K72:K135" si="11">(G72+I72+J72)*$K$5</f>
        <v>0</v>
      </c>
      <c r="L72" s="38">
        <f t="shared" ref="L72:L135" si="12">(F72+H72+I72+J72)*$L$5</f>
        <v>0</v>
      </c>
      <c r="M72" s="144"/>
      <c r="N72" s="144"/>
      <c r="O72" s="483"/>
      <c r="P72" s="38"/>
      <c r="Q72" s="144"/>
      <c r="R72" s="144"/>
      <c r="S72" s="38">
        <f t="shared" ref="S72:S135" si="13">(N72+P72+Q72)*$S$5</f>
        <v>0</v>
      </c>
      <c r="T72" s="38">
        <f t="shared" ref="T72:T135" si="14">(M72+O72+P72+Q72)*$T$5</f>
        <v>0</v>
      </c>
      <c r="U72" s="144"/>
      <c r="V72" s="144"/>
      <c r="W72" s="203">
        <f t="shared" ref="W72:W135" si="15">(V72+U72)*$W$5</f>
        <v>0</v>
      </c>
      <c r="X72" s="38"/>
      <c r="Y72" s="162"/>
      <c r="Z72" s="144"/>
      <c r="AA72" s="362">
        <f t="shared" ref="AA72:AA135" si="16">(Z72+Y72+X72)*$AA$5</f>
        <v>0</v>
      </c>
      <c r="AB72" s="194"/>
      <c r="AC72" s="162"/>
      <c r="AD72" s="144"/>
      <c r="AE72" s="170">
        <f t="shared" ref="AE72:AE135" si="17">(AD72+AC72+AB72)*$AE$5</f>
        <v>0</v>
      </c>
      <c r="AF72" s="173">
        <f t="shared" ref="AF72:AF135" si="18">K72+L72+S72+T72+W72+AE72</f>
        <v>0</v>
      </c>
      <c r="AG72" s="459">
        <f t="shared" si="10"/>
        <v>0</v>
      </c>
    </row>
    <row r="73" spans="1:33" x14ac:dyDescent="0.25">
      <c r="A73" s="60"/>
      <c r="B73" s="275" t="s">
        <v>178</v>
      </c>
      <c r="C73" s="72"/>
      <c r="D73" s="432">
        <f>'Сб День 6 Нед 1'!AI73</f>
        <v>0</v>
      </c>
      <c r="E73" s="72"/>
      <c r="F73" s="489"/>
      <c r="G73" s="144"/>
      <c r="H73" s="483"/>
      <c r="I73" s="38"/>
      <c r="J73" s="508"/>
      <c r="K73" s="38">
        <f t="shared" si="11"/>
        <v>0</v>
      </c>
      <c r="L73" s="38">
        <f t="shared" si="12"/>
        <v>0</v>
      </c>
      <c r="M73" s="144"/>
      <c r="N73" s="144"/>
      <c r="O73" s="483"/>
      <c r="P73" s="38"/>
      <c r="Q73" s="144"/>
      <c r="R73" s="144"/>
      <c r="S73" s="38">
        <f t="shared" si="13"/>
        <v>0</v>
      </c>
      <c r="T73" s="38">
        <f t="shared" si="14"/>
        <v>0</v>
      </c>
      <c r="U73" s="144"/>
      <c r="V73" s="144"/>
      <c r="W73" s="203">
        <f t="shared" si="15"/>
        <v>0</v>
      </c>
      <c r="X73" s="38"/>
      <c r="Y73" s="162"/>
      <c r="Z73" s="144"/>
      <c r="AA73" s="362">
        <f t="shared" si="16"/>
        <v>0</v>
      </c>
      <c r="AB73" s="194"/>
      <c r="AC73" s="162"/>
      <c r="AD73" s="144"/>
      <c r="AE73" s="170">
        <f t="shared" si="17"/>
        <v>0</v>
      </c>
      <c r="AF73" s="173">
        <f t="shared" si="18"/>
        <v>0</v>
      </c>
      <c r="AG73" s="459">
        <f t="shared" si="10"/>
        <v>0</v>
      </c>
    </row>
    <row r="74" spans="1:33" x14ac:dyDescent="0.25">
      <c r="A74" s="60">
        <v>61</v>
      </c>
      <c r="B74" s="78" t="s">
        <v>57</v>
      </c>
      <c r="C74" s="79" t="s">
        <v>12</v>
      </c>
      <c r="D74" s="432">
        <f>'Сб День 6 Нед 1'!AI74</f>
        <v>-1.1000000000000001E-2</v>
      </c>
      <c r="E74" s="81"/>
      <c r="F74" s="489"/>
      <c r="G74" s="144"/>
      <c r="H74" s="483"/>
      <c r="I74" s="38"/>
      <c r="J74" s="508"/>
      <c r="K74" s="38">
        <f t="shared" si="11"/>
        <v>0</v>
      </c>
      <c r="L74" s="38">
        <f t="shared" si="12"/>
        <v>0</v>
      </c>
      <c r="M74" s="144"/>
      <c r="N74" s="144"/>
      <c r="O74" s="483"/>
      <c r="P74" s="38"/>
      <c r="Q74" s="144"/>
      <c r="R74" s="144"/>
      <c r="S74" s="38">
        <f t="shared" si="13"/>
        <v>0</v>
      </c>
      <c r="T74" s="38">
        <f t="shared" si="14"/>
        <v>0</v>
      </c>
      <c r="U74" s="144"/>
      <c r="V74" s="219">
        <v>5.0000000000000001E-4</v>
      </c>
      <c r="W74" s="203">
        <f t="shared" si="15"/>
        <v>5.0000000000000001E-4</v>
      </c>
      <c r="X74" s="38"/>
      <c r="Y74" s="162"/>
      <c r="Z74" s="144"/>
      <c r="AA74" s="362">
        <f t="shared" si="16"/>
        <v>0</v>
      </c>
      <c r="AB74" s="194"/>
      <c r="AC74" s="504">
        <v>1E-3</v>
      </c>
      <c r="AD74" s="144"/>
      <c r="AE74" s="170">
        <f t="shared" si="17"/>
        <v>1E-3</v>
      </c>
      <c r="AF74" s="173">
        <f t="shared" si="18"/>
        <v>1.5E-3</v>
      </c>
      <c r="AG74" s="459">
        <f t="shared" si="10"/>
        <v>-1.2500000000000001E-2</v>
      </c>
    </row>
    <row r="75" spans="1:33" x14ac:dyDescent="0.25">
      <c r="A75" s="60">
        <v>62</v>
      </c>
      <c r="B75" s="78" t="s">
        <v>58</v>
      </c>
      <c r="C75" s="79" t="s">
        <v>12</v>
      </c>
      <c r="D75" s="432">
        <f>'Сб День 6 Нед 1'!AI75</f>
        <v>0</v>
      </c>
      <c r="E75" s="81"/>
      <c r="F75" s="489"/>
      <c r="G75" s="144"/>
      <c r="H75" s="483"/>
      <c r="I75" s="38"/>
      <c r="J75" s="508"/>
      <c r="K75" s="38">
        <f t="shared" si="11"/>
        <v>0</v>
      </c>
      <c r="L75" s="38">
        <f t="shared" si="12"/>
        <v>0</v>
      </c>
      <c r="M75" s="144"/>
      <c r="N75" s="144"/>
      <c r="O75" s="483"/>
      <c r="P75" s="38"/>
      <c r="Q75" s="144"/>
      <c r="R75" s="144"/>
      <c r="S75" s="38">
        <f t="shared" si="13"/>
        <v>0</v>
      </c>
      <c r="T75" s="38">
        <f t="shared" si="14"/>
        <v>0</v>
      </c>
      <c r="U75" s="144"/>
      <c r="V75" s="144"/>
      <c r="W75" s="203">
        <f t="shared" si="15"/>
        <v>0</v>
      </c>
      <c r="X75" s="38"/>
      <c r="Y75" s="162"/>
      <c r="Z75" s="144"/>
      <c r="AA75" s="362">
        <f t="shared" si="16"/>
        <v>0</v>
      </c>
      <c r="AB75" s="194"/>
      <c r="AC75" s="162"/>
      <c r="AD75" s="144"/>
      <c r="AE75" s="170">
        <f t="shared" si="17"/>
        <v>0</v>
      </c>
      <c r="AF75" s="173">
        <f t="shared" si="18"/>
        <v>0</v>
      </c>
      <c r="AG75" s="459">
        <f t="shared" si="10"/>
        <v>0</v>
      </c>
    </row>
    <row r="76" spans="1:33" x14ac:dyDescent="0.25">
      <c r="A76" s="60">
        <v>63</v>
      </c>
      <c r="B76" s="78" t="s">
        <v>59</v>
      </c>
      <c r="C76" s="79" t="s">
        <v>12</v>
      </c>
      <c r="D76" s="432">
        <f>'Сб День 6 Нед 1'!AI76</f>
        <v>0</v>
      </c>
      <c r="E76" s="81"/>
      <c r="F76" s="489"/>
      <c r="G76" s="144"/>
      <c r="H76" s="483"/>
      <c r="I76" s="38"/>
      <c r="J76" s="508"/>
      <c r="K76" s="38">
        <f t="shared" si="11"/>
        <v>0</v>
      </c>
      <c r="L76" s="38">
        <f t="shared" si="12"/>
        <v>0</v>
      </c>
      <c r="M76" s="144"/>
      <c r="N76" s="144"/>
      <c r="O76" s="483"/>
      <c r="P76" s="38"/>
      <c r="Q76" s="144"/>
      <c r="R76" s="144"/>
      <c r="S76" s="38">
        <f t="shared" si="13"/>
        <v>0</v>
      </c>
      <c r="T76" s="38">
        <f t="shared" si="14"/>
        <v>0</v>
      </c>
      <c r="U76" s="144"/>
      <c r="V76" s="144"/>
      <c r="W76" s="203">
        <f t="shared" si="15"/>
        <v>0</v>
      </c>
      <c r="X76" s="38"/>
      <c r="Y76" s="223">
        <v>2.4E-2</v>
      </c>
      <c r="Z76" s="144"/>
      <c r="AA76" s="362">
        <f t="shared" si="16"/>
        <v>0</v>
      </c>
      <c r="AB76" s="194"/>
      <c r="AC76" s="194"/>
      <c r="AD76" s="144"/>
      <c r="AE76" s="170">
        <f t="shared" si="17"/>
        <v>0</v>
      </c>
      <c r="AF76" s="173">
        <f t="shared" si="18"/>
        <v>0</v>
      </c>
      <c r="AG76" s="459">
        <f t="shared" si="10"/>
        <v>0</v>
      </c>
    </row>
    <row r="77" spans="1:33" x14ac:dyDescent="0.25">
      <c r="A77" s="60">
        <v>64</v>
      </c>
      <c r="B77" s="78" t="s">
        <v>60</v>
      </c>
      <c r="C77" s="79" t="s">
        <v>12</v>
      </c>
      <c r="D77" s="432">
        <f>'Сб День 6 Нед 1'!AI77</f>
        <v>-0.01</v>
      </c>
      <c r="E77" s="81"/>
      <c r="F77" s="489"/>
      <c r="G77" s="144"/>
      <c r="H77" s="483"/>
      <c r="I77" s="38"/>
      <c r="J77" s="508"/>
      <c r="K77" s="38">
        <f t="shared" si="11"/>
        <v>0</v>
      </c>
      <c r="L77" s="38">
        <f t="shared" si="12"/>
        <v>0</v>
      </c>
      <c r="M77" s="144"/>
      <c r="N77" s="144"/>
      <c r="O77" s="483"/>
      <c r="P77" s="38"/>
      <c r="Q77" s="144"/>
      <c r="R77" s="144"/>
      <c r="S77" s="38">
        <f t="shared" si="13"/>
        <v>0</v>
      </c>
      <c r="T77" s="38">
        <f t="shared" si="14"/>
        <v>0</v>
      </c>
      <c r="U77" s="144"/>
      <c r="V77" s="144"/>
      <c r="W77" s="203">
        <f t="shared" si="15"/>
        <v>0</v>
      </c>
      <c r="X77" s="38"/>
      <c r="Y77" s="162"/>
      <c r="Z77" s="144"/>
      <c r="AA77" s="362">
        <f t="shared" si="16"/>
        <v>0</v>
      </c>
      <c r="AB77" s="194"/>
      <c r="AC77" s="162"/>
      <c r="AD77" s="144"/>
      <c r="AE77" s="170">
        <f t="shared" si="17"/>
        <v>0</v>
      </c>
      <c r="AF77" s="173">
        <f t="shared" si="18"/>
        <v>0</v>
      </c>
      <c r="AG77" s="459">
        <f t="shared" si="10"/>
        <v>-0.01</v>
      </c>
    </row>
    <row r="78" spans="1:33" x14ac:dyDescent="0.25">
      <c r="A78" s="60">
        <v>65</v>
      </c>
      <c r="B78" s="78" t="s">
        <v>175</v>
      </c>
      <c r="C78" s="79" t="s">
        <v>12</v>
      </c>
      <c r="D78" s="432">
        <f>'Сб День 6 Нед 1'!AI78</f>
        <v>0</v>
      </c>
      <c r="E78" s="81"/>
      <c r="F78" s="489"/>
      <c r="G78" s="144"/>
      <c r="H78" s="483"/>
      <c r="I78" s="38"/>
      <c r="J78" s="508"/>
      <c r="K78" s="38">
        <f t="shared" si="11"/>
        <v>0</v>
      </c>
      <c r="L78" s="38">
        <f t="shared" si="12"/>
        <v>0</v>
      </c>
      <c r="M78" s="144"/>
      <c r="N78" s="144"/>
      <c r="O78" s="483"/>
      <c r="P78" s="38"/>
      <c r="Q78" s="144"/>
      <c r="R78" s="144"/>
      <c r="S78" s="38">
        <f t="shared" si="13"/>
        <v>0</v>
      </c>
      <c r="T78" s="38">
        <f t="shared" si="14"/>
        <v>0</v>
      </c>
      <c r="U78" s="144"/>
      <c r="V78" s="144"/>
      <c r="W78" s="203">
        <f t="shared" si="15"/>
        <v>0</v>
      </c>
      <c r="X78" s="38"/>
      <c r="Y78" s="162"/>
      <c r="Z78" s="144"/>
      <c r="AA78" s="362">
        <f t="shared" si="16"/>
        <v>0</v>
      </c>
      <c r="AB78" s="194"/>
      <c r="AC78" s="162"/>
      <c r="AD78" s="144"/>
      <c r="AE78" s="170">
        <f t="shared" si="17"/>
        <v>0</v>
      </c>
      <c r="AF78" s="173">
        <f t="shared" si="18"/>
        <v>0</v>
      </c>
      <c r="AG78" s="459">
        <f t="shared" si="10"/>
        <v>0</v>
      </c>
    </row>
    <row r="79" spans="1:33" x14ac:dyDescent="0.25">
      <c r="A79" s="60"/>
      <c r="B79" s="275" t="s">
        <v>176</v>
      </c>
      <c r="C79" s="72"/>
      <c r="D79" s="432">
        <f>'Сб День 6 Нед 1'!AI79</f>
        <v>0</v>
      </c>
      <c r="E79" s="72"/>
      <c r="F79" s="489"/>
      <c r="G79" s="144"/>
      <c r="H79" s="483"/>
      <c r="I79" s="38"/>
      <c r="J79" s="508"/>
      <c r="K79" s="38">
        <f t="shared" si="11"/>
        <v>0</v>
      </c>
      <c r="L79" s="38">
        <f t="shared" si="12"/>
        <v>0</v>
      </c>
      <c r="M79" s="144"/>
      <c r="N79" s="144"/>
      <c r="O79" s="483"/>
      <c r="P79" s="38"/>
      <c r="Q79" s="144"/>
      <c r="R79" s="144"/>
      <c r="S79" s="38">
        <f t="shared" si="13"/>
        <v>0</v>
      </c>
      <c r="T79" s="38">
        <f t="shared" si="14"/>
        <v>0</v>
      </c>
      <c r="U79" s="144"/>
      <c r="V79" s="144"/>
      <c r="W79" s="203">
        <f t="shared" si="15"/>
        <v>0</v>
      </c>
      <c r="X79" s="38"/>
      <c r="Y79" s="162"/>
      <c r="Z79" s="144"/>
      <c r="AA79" s="362">
        <f t="shared" si="16"/>
        <v>0</v>
      </c>
      <c r="AB79" s="194"/>
      <c r="AC79" s="162"/>
      <c r="AD79" s="144"/>
      <c r="AE79" s="170">
        <f t="shared" si="17"/>
        <v>0</v>
      </c>
      <c r="AF79" s="173">
        <f t="shared" si="18"/>
        <v>0</v>
      </c>
      <c r="AG79" s="459">
        <f t="shared" si="10"/>
        <v>0</v>
      </c>
    </row>
    <row r="80" spans="1:33" x14ac:dyDescent="0.25">
      <c r="A80" s="60">
        <v>66</v>
      </c>
      <c r="B80" s="80" t="s">
        <v>66</v>
      </c>
      <c r="C80" s="81" t="s">
        <v>12</v>
      </c>
      <c r="D80" s="432">
        <f>'Сб День 6 Нед 1'!AI80</f>
        <v>-8.1600000000000006E-2</v>
      </c>
      <c r="E80" s="81"/>
      <c r="F80" s="489"/>
      <c r="G80" s="144"/>
      <c r="H80" s="483"/>
      <c r="I80" s="404">
        <v>2.0400000000000001E-2</v>
      </c>
      <c r="J80" s="508"/>
      <c r="K80" s="38">
        <f t="shared" si="11"/>
        <v>2.0400000000000001E-2</v>
      </c>
      <c r="L80" s="38">
        <f t="shared" si="12"/>
        <v>2.0400000000000001E-2</v>
      </c>
      <c r="M80" s="144"/>
      <c r="N80" s="144"/>
      <c r="O80" s="483"/>
      <c r="P80" s="404">
        <v>2.0400000000000001E-2</v>
      </c>
      <c r="Q80" s="144"/>
      <c r="R80" s="144"/>
      <c r="S80" s="38">
        <f t="shared" si="13"/>
        <v>2.0400000000000001E-2</v>
      </c>
      <c r="T80" s="38">
        <f t="shared" si="14"/>
        <v>2.0400000000000001E-2</v>
      </c>
      <c r="U80" s="144"/>
      <c r="V80" s="144"/>
      <c r="W80" s="203">
        <f t="shared" si="15"/>
        <v>0</v>
      </c>
      <c r="X80" s="38"/>
      <c r="Y80" s="162"/>
      <c r="Z80" s="144"/>
      <c r="AA80" s="362">
        <f t="shared" si="16"/>
        <v>0</v>
      </c>
      <c r="AB80" s="194"/>
      <c r="AC80" s="162"/>
      <c r="AD80" s="144"/>
      <c r="AE80" s="170">
        <f t="shared" si="17"/>
        <v>0</v>
      </c>
      <c r="AF80" s="173">
        <f t="shared" si="18"/>
        <v>8.1600000000000006E-2</v>
      </c>
      <c r="AG80" s="459">
        <f t="shared" si="10"/>
        <v>-0.16320000000000001</v>
      </c>
    </row>
    <row r="81" spans="1:33" x14ac:dyDescent="0.25">
      <c r="A81" s="60">
        <v>67</v>
      </c>
      <c r="B81" s="80" t="s">
        <v>67</v>
      </c>
      <c r="C81" s="81" t="s">
        <v>12</v>
      </c>
      <c r="D81" s="432">
        <f>'Сб День 6 Нед 1'!AI81</f>
        <v>-1.0200000000000001E-2</v>
      </c>
      <c r="E81" s="81"/>
      <c r="F81" s="489"/>
      <c r="G81" s="144"/>
      <c r="H81" s="483"/>
      <c r="I81" s="38"/>
      <c r="J81" s="508"/>
      <c r="K81" s="38">
        <f t="shared" si="11"/>
        <v>0</v>
      </c>
      <c r="L81" s="38">
        <f t="shared" si="12"/>
        <v>0</v>
      </c>
      <c r="M81" s="144"/>
      <c r="N81" s="144"/>
      <c r="O81" s="483"/>
      <c r="P81" s="38"/>
      <c r="Q81" s="144"/>
      <c r="R81" s="144"/>
      <c r="S81" s="38">
        <f t="shared" si="13"/>
        <v>0</v>
      </c>
      <c r="T81" s="38">
        <f t="shared" si="14"/>
        <v>0</v>
      </c>
      <c r="U81" s="144"/>
      <c r="V81" s="144"/>
      <c r="W81" s="203">
        <f t="shared" si="15"/>
        <v>0</v>
      </c>
      <c r="X81" s="38"/>
      <c r="Y81" s="162"/>
      <c r="Z81" s="144"/>
      <c r="AA81" s="362">
        <f t="shared" si="16"/>
        <v>0</v>
      </c>
      <c r="AB81" s="194"/>
      <c r="AC81" s="162"/>
      <c r="AD81" s="144"/>
      <c r="AE81" s="170">
        <f t="shared" si="17"/>
        <v>0</v>
      </c>
      <c r="AF81" s="173">
        <f t="shared" si="18"/>
        <v>0</v>
      </c>
      <c r="AG81" s="459">
        <f t="shared" si="10"/>
        <v>-1.0200000000000001E-2</v>
      </c>
    </row>
    <row r="82" spans="1:33" x14ac:dyDescent="0.25">
      <c r="A82" s="60">
        <v>68</v>
      </c>
      <c r="B82" s="80" t="s">
        <v>68</v>
      </c>
      <c r="C82" s="81" t="s">
        <v>12</v>
      </c>
      <c r="D82" s="432">
        <f>'Сб День 6 Нед 1'!AI82</f>
        <v>0</v>
      </c>
      <c r="E82" s="81"/>
      <c r="F82" s="489"/>
      <c r="G82" s="144"/>
      <c r="H82" s="483"/>
      <c r="I82" s="38"/>
      <c r="J82" s="508"/>
      <c r="K82" s="38">
        <f t="shared" si="11"/>
        <v>0</v>
      </c>
      <c r="L82" s="38">
        <f t="shared" si="12"/>
        <v>0</v>
      </c>
      <c r="M82" s="144"/>
      <c r="N82" s="144"/>
      <c r="O82" s="483"/>
      <c r="P82" s="38"/>
      <c r="Q82" s="144"/>
      <c r="R82" s="144"/>
      <c r="S82" s="38">
        <f t="shared" si="13"/>
        <v>0</v>
      </c>
      <c r="T82" s="38">
        <f t="shared" si="14"/>
        <v>0</v>
      </c>
      <c r="U82" s="144"/>
      <c r="V82" s="144"/>
      <c r="W82" s="203">
        <f t="shared" si="15"/>
        <v>0</v>
      </c>
      <c r="X82" s="38"/>
      <c r="Y82" s="162"/>
      <c r="Z82" s="144"/>
      <c r="AA82" s="362">
        <f t="shared" si="16"/>
        <v>0</v>
      </c>
      <c r="AB82" s="194"/>
      <c r="AC82" s="162"/>
      <c r="AD82" s="144"/>
      <c r="AE82" s="170">
        <f t="shared" si="17"/>
        <v>0</v>
      </c>
      <c r="AF82" s="173">
        <f t="shared" si="18"/>
        <v>0</v>
      </c>
      <c r="AG82" s="459">
        <f t="shared" si="10"/>
        <v>0</v>
      </c>
    </row>
    <row r="83" spans="1:33" x14ac:dyDescent="0.25">
      <c r="A83" s="60">
        <v>69</v>
      </c>
      <c r="B83" s="78" t="s">
        <v>69</v>
      </c>
      <c r="C83" s="79" t="s">
        <v>12</v>
      </c>
      <c r="D83" s="432">
        <f>'Сб День 6 Нед 1'!AI83</f>
        <v>-2.0400000000000001E-2</v>
      </c>
      <c r="E83" s="81"/>
      <c r="F83" s="489"/>
      <c r="G83" s="144"/>
      <c r="H83" s="483"/>
      <c r="I83" s="38"/>
      <c r="J83" s="508"/>
      <c r="K83" s="38">
        <f t="shared" si="11"/>
        <v>0</v>
      </c>
      <c r="L83" s="38">
        <f t="shared" si="12"/>
        <v>0</v>
      </c>
      <c r="M83" s="144"/>
      <c r="N83" s="144"/>
      <c r="O83" s="483"/>
      <c r="P83" s="38"/>
      <c r="Q83" s="144"/>
      <c r="R83" s="144"/>
      <c r="S83" s="38">
        <f t="shared" si="13"/>
        <v>0</v>
      </c>
      <c r="T83" s="38">
        <f t="shared" si="14"/>
        <v>0</v>
      </c>
      <c r="U83" s="144"/>
      <c r="V83" s="144"/>
      <c r="W83" s="203">
        <f t="shared" si="15"/>
        <v>0</v>
      </c>
      <c r="X83" s="38"/>
      <c r="Y83" s="162"/>
      <c r="Z83" s="144"/>
      <c r="AA83" s="362">
        <f t="shared" si="16"/>
        <v>0</v>
      </c>
      <c r="AB83" s="194"/>
      <c r="AC83" s="162"/>
      <c r="AD83" s="144"/>
      <c r="AE83" s="170">
        <f t="shared" si="17"/>
        <v>0</v>
      </c>
      <c r="AF83" s="173">
        <f t="shared" si="18"/>
        <v>0</v>
      </c>
      <c r="AG83" s="459">
        <f t="shared" si="10"/>
        <v>-2.0400000000000001E-2</v>
      </c>
    </row>
    <row r="84" spans="1:33" x14ac:dyDescent="0.25">
      <c r="A84" s="60">
        <v>70</v>
      </c>
      <c r="B84" s="78" t="s">
        <v>70</v>
      </c>
      <c r="C84" s="79" t="s">
        <v>12</v>
      </c>
      <c r="D84" s="432">
        <f>'Сб День 6 Нед 1'!AI84</f>
        <v>-2.53E-2</v>
      </c>
      <c r="E84" s="81"/>
      <c r="F84" s="489"/>
      <c r="G84" s="144"/>
      <c r="H84" s="483"/>
      <c r="I84" s="38"/>
      <c r="J84" s="508"/>
      <c r="K84" s="38">
        <f t="shared" si="11"/>
        <v>0</v>
      </c>
      <c r="L84" s="38">
        <f t="shared" si="12"/>
        <v>0</v>
      </c>
      <c r="M84" s="144"/>
      <c r="N84" s="144"/>
      <c r="O84" s="483"/>
      <c r="P84" s="38"/>
      <c r="Q84" s="144"/>
      <c r="R84" s="144"/>
      <c r="S84" s="38">
        <f t="shared" si="13"/>
        <v>0</v>
      </c>
      <c r="T84" s="38">
        <f t="shared" si="14"/>
        <v>0</v>
      </c>
      <c r="U84" s="144"/>
      <c r="V84" s="144"/>
      <c r="W84" s="203">
        <f t="shared" si="15"/>
        <v>0</v>
      </c>
      <c r="X84" s="38"/>
      <c r="Y84" s="162"/>
      <c r="Z84" s="144"/>
      <c r="AA84" s="362">
        <f t="shared" si="16"/>
        <v>0</v>
      </c>
      <c r="AB84" s="194"/>
      <c r="AC84" s="162"/>
      <c r="AD84" s="144"/>
      <c r="AE84" s="170">
        <f t="shared" si="17"/>
        <v>0</v>
      </c>
      <c r="AF84" s="173">
        <f t="shared" si="18"/>
        <v>0</v>
      </c>
      <c r="AG84" s="459">
        <f t="shared" si="10"/>
        <v>-2.53E-2</v>
      </c>
    </row>
    <row r="85" spans="1:33" x14ac:dyDescent="0.25">
      <c r="A85" s="60">
        <v>71</v>
      </c>
      <c r="B85" s="85" t="s">
        <v>101</v>
      </c>
      <c r="C85" s="79" t="s">
        <v>12</v>
      </c>
      <c r="D85" s="432">
        <f>'Сб День 6 Нед 1'!AI85</f>
        <v>0</v>
      </c>
      <c r="E85" s="81"/>
      <c r="F85" s="489"/>
      <c r="G85" s="144"/>
      <c r="H85" s="483"/>
      <c r="I85" s="38"/>
      <c r="J85" s="508"/>
      <c r="K85" s="38">
        <f t="shared" si="11"/>
        <v>0</v>
      </c>
      <c r="L85" s="38">
        <f t="shared" si="12"/>
        <v>0</v>
      </c>
      <c r="M85" s="144"/>
      <c r="N85" s="144"/>
      <c r="O85" s="483"/>
      <c r="P85" s="38"/>
      <c r="Q85" s="144"/>
      <c r="R85" s="144"/>
      <c r="S85" s="38">
        <f t="shared" si="13"/>
        <v>0</v>
      </c>
      <c r="T85" s="38">
        <f t="shared" si="14"/>
        <v>0</v>
      </c>
      <c r="U85" s="144"/>
      <c r="V85" s="144"/>
      <c r="W85" s="203">
        <f t="shared" si="15"/>
        <v>0</v>
      </c>
      <c r="X85" s="38"/>
      <c r="Y85" s="162"/>
      <c r="Z85" s="144"/>
      <c r="AA85" s="362">
        <f t="shared" si="16"/>
        <v>0</v>
      </c>
      <c r="AB85" s="194"/>
      <c r="AC85" s="162"/>
      <c r="AD85" s="144"/>
      <c r="AE85" s="170">
        <f t="shared" si="17"/>
        <v>0</v>
      </c>
      <c r="AF85" s="173">
        <f t="shared" si="18"/>
        <v>0</v>
      </c>
      <c r="AG85" s="459">
        <f t="shared" si="10"/>
        <v>0</v>
      </c>
    </row>
    <row r="86" spans="1:33" x14ac:dyDescent="0.25">
      <c r="A86" s="60">
        <v>72</v>
      </c>
      <c r="B86" s="85" t="s">
        <v>109</v>
      </c>
      <c r="C86" s="79" t="s">
        <v>12</v>
      </c>
      <c r="D86" s="432">
        <f>'Сб День 6 Нед 1'!AI86</f>
        <v>0</v>
      </c>
      <c r="E86" s="81"/>
      <c r="F86" s="489"/>
      <c r="G86" s="144"/>
      <c r="H86" s="483"/>
      <c r="I86" s="38"/>
      <c r="J86" s="508"/>
      <c r="K86" s="38">
        <f t="shared" si="11"/>
        <v>0</v>
      </c>
      <c r="L86" s="38">
        <f t="shared" si="12"/>
        <v>0</v>
      </c>
      <c r="M86" s="144"/>
      <c r="N86" s="144"/>
      <c r="O86" s="483"/>
      <c r="P86" s="38"/>
      <c r="Q86" s="144"/>
      <c r="R86" s="144"/>
      <c r="S86" s="38">
        <f t="shared" si="13"/>
        <v>0</v>
      </c>
      <c r="T86" s="38">
        <f t="shared" si="14"/>
        <v>0</v>
      </c>
      <c r="U86" s="144"/>
      <c r="V86" s="144"/>
      <c r="W86" s="203">
        <f t="shared" si="15"/>
        <v>0</v>
      </c>
      <c r="X86" s="38"/>
      <c r="Y86" s="162"/>
      <c r="Z86" s="144"/>
      <c r="AA86" s="362">
        <f t="shared" si="16"/>
        <v>0</v>
      </c>
      <c r="AB86" s="194"/>
      <c r="AC86" s="162"/>
      <c r="AD86" s="144"/>
      <c r="AE86" s="170">
        <f t="shared" si="17"/>
        <v>0</v>
      </c>
      <c r="AF86" s="173">
        <f t="shared" si="18"/>
        <v>0</v>
      </c>
      <c r="AG86" s="459">
        <f t="shared" si="10"/>
        <v>0</v>
      </c>
    </row>
    <row r="87" spans="1:33" x14ac:dyDescent="0.25">
      <c r="A87" s="60">
        <v>73</v>
      </c>
      <c r="B87" s="85" t="s">
        <v>110</v>
      </c>
      <c r="C87" s="79" t="s">
        <v>12</v>
      </c>
      <c r="D87" s="432">
        <f>'Сб День 6 Нед 1'!AI87</f>
        <v>0</v>
      </c>
      <c r="E87" s="81"/>
      <c r="F87" s="489"/>
      <c r="G87" s="144"/>
      <c r="H87" s="483"/>
      <c r="I87" s="38"/>
      <c r="J87" s="508"/>
      <c r="K87" s="38">
        <f t="shared" si="11"/>
        <v>0</v>
      </c>
      <c r="L87" s="38">
        <f t="shared" si="12"/>
        <v>0</v>
      </c>
      <c r="M87" s="144"/>
      <c r="N87" s="144"/>
      <c r="O87" s="483"/>
      <c r="P87" s="38"/>
      <c r="Q87" s="144"/>
      <c r="R87" s="144"/>
      <c r="S87" s="38">
        <f t="shared" si="13"/>
        <v>0</v>
      </c>
      <c r="T87" s="38">
        <f t="shared" si="14"/>
        <v>0</v>
      </c>
      <c r="U87" s="144"/>
      <c r="V87" s="144"/>
      <c r="W87" s="203">
        <f t="shared" si="15"/>
        <v>0</v>
      </c>
      <c r="X87" s="38"/>
      <c r="Y87" s="162"/>
      <c r="Z87" s="144"/>
      <c r="AA87" s="362">
        <f t="shared" si="16"/>
        <v>0</v>
      </c>
      <c r="AB87" s="194"/>
      <c r="AC87" s="162"/>
      <c r="AD87" s="144"/>
      <c r="AE87" s="170">
        <f t="shared" si="17"/>
        <v>0</v>
      </c>
      <c r="AF87" s="173">
        <f t="shared" si="18"/>
        <v>0</v>
      </c>
      <c r="AG87" s="459">
        <f t="shared" si="10"/>
        <v>0</v>
      </c>
    </row>
    <row r="88" spans="1:33" x14ac:dyDescent="0.25">
      <c r="A88" s="60">
        <v>74</v>
      </c>
      <c r="B88" s="85" t="s">
        <v>179</v>
      </c>
      <c r="C88" s="61" t="s">
        <v>12</v>
      </c>
      <c r="D88" s="432">
        <f>'Сб День 6 Нед 1'!AI88</f>
        <v>0</v>
      </c>
      <c r="E88" s="63"/>
      <c r="F88" s="489"/>
      <c r="G88" s="144"/>
      <c r="H88" s="483"/>
      <c r="I88" s="38"/>
      <c r="J88" s="508"/>
      <c r="K88" s="38">
        <f t="shared" si="11"/>
        <v>0</v>
      </c>
      <c r="L88" s="38">
        <f t="shared" si="12"/>
        <v>0</v>
      </c>
      <c r="M88" s="144"/>
      <c r="N88" s="144"/>
      <c r="O88" s="483"/>
      <c r="P88" s="38"/>
      <c r="Q88" s="144"/>
      <c r="R88" s="144"/>
      <c r="S88" s="38">
        <f t="shared" si="13"/>
        <v>0</v>
      </c>
      <c r="T88" s="38">
        <f t="shared" si="14"/>
        <v>0</v>
      </c>
      <c r="U88" s="144"/>
      <c r="V88" s="144"/>
      <c r="W88" s="203">
        <f t="shared" si="15"/>
        <v>0</v>
      </c>
      <c r="X88" s="38"/>
      <c r="Y88" s="162"/>
      <c r="Z88" s="144"/>
      <c r="AA88" s="362">
        <f t="shared" si="16"/>
        <v>0</v>
      </c>
      <c r="AB88" s="194"/>
      <c r="AC88" s="162"/>
      <c r="AD88" s="144"/>
      <c r="AE88" s="170">
        <f t="shared" si="17"/>
        <v>0</v>
      </c>
      <c r="AF88" s="173">
        <f t="shared" si="18"/>
        <v>0</v>
      </c>
      <c r="AG88" s="459">
        <f t="shared" si="10"/>
        <v>0</v>
      </c>
    </row>
    <row r="89" spans="1:33" x14ac:dyDescent="0.25">
      <c r="A89" s="60">
        <v>75</v>
      </c>
      <c r="B89" s="85" t="s">
        <v>180</v>
      </c>
      <c r="C89" s="61" t="s">
        <v>12</v>
      </c>
      <c r="D89" s="432">
        <f>'Сб День 6 Нед 1'!AI89</f>
        <v>0</v>
      </c>
      <c r="E89" s="63"/>
      <c r="F89" s="489"/>
      <c r="G89" s="144"/>
      <c r="H89" s="483"/>
      <c r="I89" s="38"/>
      <c r="J89" s="508"/>
      <c r="K89" s="38">
        <f t="shared" si="11"/>
        <v>0</v>
      </c>
      <c r="L89" s="38">
        <f t="shared" si="12"/>
        <v>0</v>
      </c>
      <c r="M89" s="144"/>
      <c r="N89" s="144"/>
      <c r="O89" s="483"/>
      <c r="P89" s="38"/>
      <c r="Q89" s="144"/>
      <c r="R89" s="144"/>
      <c r="S89" s="38">
        <f t="shared" si="13"/>
        <v>0</v>
      </c>
      <c r="T89" s="38">
        <f t="shared" si="14"/>
        <v>0</v>
      </c>
      <c r="U89" s="144"/>
      <c r="V89" s="144"/>
      <c r="W89" s="203">
        <f t="shared" si="15"/>
        <v>0</v>
      </c>
      <c r="X89" s="38"/>
      <c r="Y89" s="162"/>
      <c r="Z89" s="144"/>
      <c r="AA89" s="362">
        <f t="shared" si="16"/>
        <v>0</v>
      </c>
      <c r="AB89" s="194"/>
      <c r="AC89" s="162"/>
      <c r="AD89" s="144"/>
      <c r="AE89" s="170">
        <f t="shared" si="17"/>
        <v>0</v>
      </c>
      <c r="AF89" s="173">
        <f t="shared" si="18"/>
        <v>0</v>
      </c>
      <c r="AG89" s="459">
        <f t="shared" si="10"/>
        <v>0</v>
      </c>
    </row>
    <row r="90" spans="1:33" x14ac:dyDescent="0.25">
      <c r="A90" s="60"/>
      <c r="B90" s="276" t="s">
        <v>186</v>
      </c>
      <c r="C90" s="81"/>
      <c r="D90" s="432">
        <f>'Сб День 6 Нед 1'!AI90</f>
        <v>0</v>
      </c>
      <c r="E90" s="81"/>
      <c r="F90" s="489"/>
      <c r="G90" s="18"/>
      <c r="H90" s="483"/>
      <c r="I90" s="38"/>
      <c r="J90" s="100"/>
      <c r="K90" s="38">
        <f t="shared" si="11"/>
        <v>0</v>
      </c>
      <c r="L90" s="38">
        <f t="shared" si="12"/>
        <v>0</v>
      </c>
      <c r="M90" s="144"/>
      <c r="N90" s="18"/>
      <c r="O90" s="483"/>
      <c r="P90" s="38"/>
      <c r="Q90" s="18"/>
      <c r="R90" s="18"/>
      <c r="S90" s="38">
        <f t="shared" si="13"/>
        <v>0</v>
      </c>
      <c r="T90" s="38">
        <f t="shared" si="14"/>
        <v>0</v>
      </c>
      <c r="U90" s="144"/>
      <c r="V90" s="18"/>
      <c r="W90" s="203">
        <f t="shared" si="15"/>
        <v>0</v>
      </c>
      <c r="X90" s="38"/>
      <c r="Y90" s="162"/>
      <c r="Z90" s="144"/>
      <c r="AA90" s="362">
        <f t="shared" si="16"/>
        <v>0</v>
      </c>
      <c r="AB90" s="194"/>
      <c r="AC90" s="144"/>
      <c r="AD90" s="144"/>
      <c r="AE90" s="170">
        <f t="shared" si="17"/>
        <v>0</v>
      </c>
      <c r="AF90" s="173">
        <f t="shared" si="18"/>
        <v>0</v>
      </c>
      <c r="AG90" s="459">
        <f t="shared" si="10"/>
        <v>0</v>
      </c>
    </row>
    <row r="91" spans="1:33" x14ac:dyDescent="0.25">
      <c r="A91" s="60">
        <v>76</v>
      </c>
      <c r="B91" s="94" t="s">
        <v>188</v>
      </c>
      <c r="C91" s="81" t="s">
        <v>45</v>
      </c>
      <c r="D91" s="432">
        <f>'Сб День 6 Нед 1'!AI91</f>
        <v>0</v>
      </c>
      <c r="E91" s="81"/>
      <c r="F91" s="489"/>
      <c r="G91" s="18"/>
      <c r="H91" s="483"/>
      <c r="I91" s="38"/>
      <c r="J91" s="100"/>
      <c r="K91" s="38">
        <f t="shared" si="11"/>
        <v>0</v>
      </c>
      <c r="L91" s="38">
        <f t="shared" si="12"/>
        <v>0</v>
      </c>
      <c r="M91" s="144"/>
      <c r="N91" s="18"/>
      <c r="O91" s="483"/>
      <c r="P91" s="38"/>
      <c r="Q91" s="18"/>
      <c r="R91" s="18"/>
      <c r="S91" s="38">
        <f t="shared" si="13"/>
        <v>0</v>
      </c>
      <c r="T91" s="38">
        <f t="shared" si="14"/>
        <v>0</v>
      </c>
      <c r="U91" s="144"/>
      <c r="V91" s="18"/>
      <c r="W91" s="203">
        <f t="shared" si="15"/>
        <v>0</v>
      </c>
      <c r="X91" s="38"/>
      <c r="Y91" s="162"/>
      <c r="Z91" s="144"/>
      <c r="AA91" s="362">
        <f t="shared" si="16"/>
        <v>0</v>
      </c>
      <c r="AB91" s="194"/>
      <c r="AC91" s="144"/>
      <c r="AD91" s="144"/>
      <c r="AE91" s="170">
        <f t="shared" si="17"/>
        <v>0</v>
      </c>
      <c r="AF91" s="173">
        <f t="shared" si="18"/>
        <v>0</v>
      </c>
      <c r="AG91" s="459">
        <f t="shared" si="10"/>
        <v>0</v>
      </c>
    </row>
    <row r="92" spans="1:33" x14ac:dyDescent="0.25">
      <c r="A92" s="60">
        <v>77</v>
      </c>
      <c r="B92" s="80" t="s">
        <v>2</v>
      </c>
      <c r="C92" s="81" t="s">
        <v>45</v>
      </c>
      <c r="D92" s="432">
        <f>'Сб День 6 Нед 1'!AI92</f>
        <v>0</v>
      </c>
      <c r="E92" s="81"/>
      <c r="F92" s="489"/>
      <c r="G92" s="18"/>
      <c r="H92" s="483"/>
      <c r="I92" s="38"/>
      <c r="J92" s="100"/>
      <c r="K92" s="38">
        <f t="shared" si="11"/>
        <v>0</v>
      </c>
      <c r="L92" s="38">
        <f t="shared" si="12"/>
        <v>0</v>
      </c>
      <c r="M92" s="144"/>
      <c r="N92" s="18"/>
      <c r="O92" s="483"/>
      <c r="P92" s="38"/>
      <c r="Q92" s="18"/>
      <c r="R92" s="18"/>
      <c r="S92" s="38">
        <f t="shared" si="13"/>
        <v>0</v>
      </c>
      <c r="T92" s="38">
        <f t="shared" si="14"/>
        <v>0</v>
      </c>
      <c r="U92" s="144"/>
      <c r="V92" s="18"/>
      <c r="W92" s="203">
        <f t="shared" si="15"/>
        <v>0</v>
      </c>
      <c r="X92" s="38"/>
      <c r="Y92" s="162"/>
      <c r="Z92" s="144"/>
      <c r="AA92" s="362">
        <f t="shared" si="16"/>
        <v>0</v>
      </c>
      <c r="AB92" s="194"/>
      <c r="AC92" s="144"/>
      <c r="AD92" s="144"/>
      <c r="AE92" s="170">
        <f t="shared" si="17"/>
        <v>0</v>
      </c>
      <c r="AF92" s="173">
        <f t="shared" si="18"/>
        <v>0</v>
      </c>
      <c r="AG92" s="459">
        <f t="shared" si="10"/>
        <v>0</v>
      </c>
    </row>
    <row r="93" spans="1:33" x14ac:dyDescent="0.25">
      <c r="A93" s="60"/>
      <c r="B93" s="276" t="s">
        <v>181</v>
      </c>
      <c r="C93" s="79"/>
      <c r="D93" s="432">
        <f>'Сб День 6 Нед 1'!AI93</f>
        <v>0</v>
      </c>
      <c r="E93" s="81"/>
      <c r="F93" s="489"/>
      <c r="G93" s="18"/>
      <c r="H93" s="483"/>
      <c r="I93" s="38"/>
      <c r="J93" s="100"/>
      <c r="K93" s="38">
        <f t="shared" si="11"/>
        <v>0</v>
      </c>
      <c r="L93" s="38">
        <f t="shared" si="12"/>
        <v>0</v>
      </c>
      <c r="M93" s="144"/>
      <c r="N93" s="18"/>
      <c r="O93" s="483"/>
      <c r="P93" s="38"/>
      <c r="Q93" s="18"/>
      <c r="R93" s="18"/>
      <c r="S93" s="38">
        <f t="shared" si="13"/>
        <v>0</v>
      </c>
      <c r="T93" s="38">
        <f t="shared" si="14"/>
        <v>0</v>
      </c>
      <c r="U93" s="144"/>
      <c r="V93" s="18"/>
      <c r="W93" s="203">
        <f t="shared" si="15"/>
        <v>0</v>
      </c>
      <c r="X93" s="38"/>
      <c r="Y93" s="162"/>
      <c r="Z93" s="144"/>
      <c r="AA93" s="362">
        <f t="shared" si="16"/>
        <v>0</v>
      </c>
      <c r="AB93" s="194"/>
      <c r="AC93" s="144"/>
      <c r="AD93" s="144"/>
      <c r="AE93" s="170">
        <f t="shared" si="17"/>
        <v>0</v>
      </c>
      <c r="AF93" s="173">
        <f t="shared" si="18"/>
        <v>0</v>
      </c>
      <c r="AG93" s="459">
        <f t="shared" si="10"/>
        <v>0</v>
      </c>
    </row>
    <row r="94" spans="1:33" x14ac:dyDescent="0.25">
      <c r="A94" s="60">
        <v>78</v>
      </c>
      <c r="B94" s="80" t="s">
        <v>0</v>
      </c>
      <c r="C94" s="79" t="s">
        <v>82</v>
      </c>
      <c r="D94" s="432">
        <f>'Сб День 6 Нед 1'!AI94</f>
        <v>0</v>
      </c>
      <c r="E94" s="81"/>
      <c r="F94" s="489"/>
      <c r="G94" s="18"/>
      <c r="H94" s="483"/>
      <c r="I94" s="38"/>
      <c r="J94" s="100"/>
      <c r="K94" s="38">
        <f t="shared" si="11"/>
        <v>0</v>
      </c>
      <c r="L94" s="38">
        <f t="shared" si="12"/>
        <v>0</v>
      </c>
      <c r="M94" s="144"/>
      <c r="N94" s="18"/>
      <c r="O94" s="483"/>
      <c r="P94" s="38"/>
      <c r="Q94" s="18"/>
      <c r="R94" s="18"/>
      <c r="S94" s="38">
        <f t="shared" si="13"/>
        <v>0</v>
      </c>
      <c r="T94" s="38">
        <f t="shared" si="14"/>
        <v>0</v>
      </c>
      <c r="U94" s="144"/>
      <c r="V94" s="18"/>
      <c r="W94" s="203">
        <f t="shared" si="15"/>
        <v>0</v>
      </c>
      <c r="X94" s="38"/>
      <c r="Y94" s="162"/>
      <c r="Z94" s="144"/>
      <c r="AA94" s="362">
        <f t="shared" si="16"/>
        <v>0</v>
      </c>
      <c r="AB94" s="194"/>
      <c r="AC94" s="144"/>
      <c r="AD94" s="144"/>
      <c r="AE94" s="170">
        <f t="shared" si="17"/>
        <v>0</v>
      </c>
      <c r="AF94" s="173">
        <f t="shared" si="18"/>
        <v>0</v>
      </c>
      <c r="AG94" s="459">
        <f t="shared" si="10"/>
        <v>0</v>
      </c>
    </row>
    <row r="95" spans="1:33" x14ac:dyDescent="0.25">
      <c r="A95" s="60">
        <v>79</v>
      </c>
      <c r="B95" s="80" t="s">
        <v>159</v>
      </c>
      <c r="C95" s="79" t="s">
        <v>12</v>
      </c>
      <c r="D95" s="432">
        <f>'Сб День 6 Нед 1'!AI95</f>
        <v>-3.5000000000000003E-2</v>
      </c>
      <c r="E95" s="81"/>
      <c r="F95" s="489"/>
      <c r="G95" s="18"/>
      <c r="H95" s="483"/>
      <c r="I95" s="38"/>
      <c r="J95" s="100"/>
      <c r="K95" s="38">
        <f t="shared" si="11"/>
        <v>0</v>
      </c>
      <c r="L95" s="38">
        <f t="shared" si="12"/>
        <v>0</v>
      </c>
      <c r="M95" s="144"/>
      <c r="N95" s="18"/>
      <c r="O95" s="483"/>
      <c r="P95" s="38"/>
      <c r="Q95" s="18"/>
      <c r="R95" s="18"/>
      <c r="S95" s="38">
        <f t="shared" si="13"/>
        <v>0</v>
      </c>
      <c r="T95" s="38">
        <f t="shared" si="14"/>
        <v>0</v>
      </c>
      <c r="U95" s="144"/>
      <c r="V95" s="18"/>
      <c r="W95" s="203">
        <f t="shared" si="15"/>
        <v>0</v>
      </c>
      <c r="X95" s="38"/>
      <c r="Y95" s="162"/>
      <c r="Z95" s="144"/>
      <c r="AA95" s="362">
        <f t="shared" si="16"/>
        <v>0</v>
      </c>
      <c r="AB95" s="194"/>
      <c r="AC95" s="144"/>
      <c r="AD95" s="144"/>
      <c r="AE95" s="170">
        <f t="shared" si="17"/>
        <v>0</v>
      </c>
      <c r="AF95" s="173">
        <f t="shared" si="18"/>
        <v>0</v>
      </c>
      <c r="AG95" s="459">
        <f t="shared" si="10"/>
        <v>-3.5000000000000003E-2</v>
      </c>
    </row>
    <row r="96" spans="1:33" x14ac:dyDescent="0.25">
      <c r="A96" s="60">
        <v>80</v>
      </c>
      <c r="B96" s="78" t="s">
        <v>81</v>
      </c>
      <c r="C96" s="79" t="s">
        <v>12</v>
      </c>
      <c r="D96" s="432">
        <f>'Сб День 6 Нед 1'!AI96</f>
        <v>-0.2</v>
      </c>
      <c r="E96" s="81"/>
      <c r="F96" s="489"/>
      <c r="G96" s="18"/>
      <c r="H96" s="483"/>
      <c r="I96" s="38"/>
      <c r="J96" s="100"/>
      <c r="K96" s="38">
        <f t="shared" si="11"/>
        <v>0</v>
      </c>
      <c r="L96" s="38">
        <f t="shared" si="12"/>
        <v>0</v>
      </c>
      <c r="M96" s="144"/>
      <c r="N96" s="18"/>
      <c r="O96" s="483"/>
      <c r="P96" s="38"/>
      <c r="Q96" s="18"/>
      <c r="R96" s="18"/>
      <c r="S96" s="38">
        <f t="shared" si="13"/>
        <v>0</v>
      </c>
      <c r="T96" s="38">
        <f t="shared" si="14"/>
        <v>0</v>
      </c>
      <c r="U96" s="144"/>
      <c r="V96" s="18"/>
      <c r="W96" s="203">
        <f t="shared" si="15"/>
        <v>0</v>
      </c>
      <c r="X96" s="38"/>
      <c r="Y96" s="162"/>
      <c r="Z96" s="144"/>
      <c r="AA96" s="362">
        <f t="shared" si="16"/>
        <v>0</v>
      </c>
      <c r="AB96" s="194"/>
      <c r="AC96" s="144"/>
      <c r="AD96" s="144"/>
      <c r="AE96" s="170">
        <f t="shared" si="17"/>
        <v>0</v>
      </c>
      <c r="AF96" s="173">
        <f t="shared" si="18"/>
        <v>0</v>
      </c>
      <c r="AG96" s="459">
        <f t="shared" si="10"/>
        <v>-0.2</v>
      </c>
    </row>
    <row r="97" spans="1:33" x14ac:dyDescent="0.25">
      <c r="A97" s="60">
        <v>81</v>
      </c>
      <c r="B97" s="92" t="s">
        <v>3</v>
      </c>
      <c r="C97" s="93" t="s">
        <v>12</v>
      </c>
      <c r="D97" s="432">
        <f>'Сб День 6 Нед 1'!AI97</f>
        <v>-0.04</v>
      </c>
      <c r="E97" s="141"/>
      <c r="F97" s="489"/>
      <c r="G97" s="18"/>
      <c r="H97" s="483"/>
      <c r="I97" s="38"/>
      <c r="J97" s="100"/>
      <c r="K97" s="38">
        <f t="shared" si="11"/>
        <v>0</v>
      </c>
      <c r="L97" s="38">
        <f t="shared" si="12"/>
        <v>0</v>
      </c>
      <c r="M97" s="144"/>
      <c r="N97" s="18"/>
      <c r="O97" s="483"/>
      <c r="P97" s="38"/>
      <c r="Q97" s="18"/>
      <c r="R97" s="18"/>
      <c r="S97" s="38">
        <f t="shared" si="13"/>
        <v>0</v>
      </c>
      <c r="T97" s="38">
        <f t="shared" si="14"/>
        <v>0</v>
      </c>
      <c r="U97" s="144"/>
      <c r="V97" s="18"/>
      <c r="W97" s="203">
        <f t="shared" si="15"/>
        <v>0</v>
      </c>
      <c r="X97" s="38"/>
      <c r="Y97" s="162"/>
      <c r="Z97" s="144"/>
      <c r="AA97" s="362">
        <f t="shared" si="16"/>
        <v>0</v>
      </c>
      <c r="AB97" s="194"/>
      <c r="AC97" s="144"/>
      <c r="AD97" s="144"/>
      <c r="AE97" s="170">
        <f t="shared" si="17"/>
        <v>0</v>
      </c>
      <c r="AF97" s="173">
        <f t="shared" si="18"/>
        <v>0</v>
      </c>
      <c r="AG97" s="459">
        <f t="shared" si="10"/>
        <v>-0.04</v>
      </c>
    </row>
    <row r="98" spans="1:33" x14ac:dyDescent="0.25">
      <c r="A98" s="60">
        <v>82</v>
      </c>
      <c r="B98" s="92" t="s">
        <v>183</v>
      </c>
      <c r="C98" s="93" t="s">
        <v>12</v>
      </c>
      <c r="D98" s="432">
        <f>'Сб День 6 Нед 1'!AI98</f>
        <v>-0.03</v>
      </c>
      <c r="E98" s="141"/>
      <c r="F98" s="489"/>
      <c r="G98" s="18"/>
      <c r="H98" s="483"/>
      <c r="I98" s="38"/>
      <c r="J98" s="100"/>
      <c r="K98" s="38">
        <f t="shared" si="11"/>
        <v>0</v>
      </c>
      <c r="L98" s="38">
        <f t="shared" si="12"/>
        <v>0</v>
      </c>
      <c r="M98" s="144"/>
      <c r="N98" s="18"/>
      <c r="O98" s="483"/>
      <c r="P98" s="38"/>
      <c r="Q98" s="18"/>
      <c r="R98" s="18"/>
      <c r="S98" s="38">
        <f t="shared" si="13"/>
        <v>0</v>
      </c>
      <c r="T98" s="38">
        <f t="shared" si="14"/>
        <v>0</v>
      </c>
      <c r="U98" s="144"/>
      <c r="V98" s="18"/>
      <c r="W98" s="203">
        <f t="shared" si="15"/>
        <v>0</v>
      </c>
      <c r="X98" s="38"/>
      <c r="Y98" s="162"/>
      <c r="Z98" s="144"/>
      <c r="AA98" s="362">
        <f t="shared" si="16"/>
        <v>0</v>
      </c>
      <c r="AB98" s="194"/>
      <c r="AC98" s="144"/>
      <c r="AD98" s="144"/>
      <c r="AE98" s="170">
        <f t="shared" si="17"/>
        <v>0</v>
      </c>
      <c r="AF98" s="173">
        <f t="shared" si="18"/>
        <v>0</v>
      </c>
      <c r="AG98" s="459">
        <f t="shared" si="10"/>
        <v>-0.03</v>
      </c>
    </row>
    <row r="99" spans="1:33" x14ac:dyDescent="0.25">
      <c r="A99" s="60">
        <v>83</v>
      </c>
      <c r="B99" s="92" t="s">
        <v>184</v>
      </c>
      <c r="C99" s="93" t="s">
        <v>12</v>
      </c>
      <c r="D99" s="432">
        <f>'Сб День 6 Нед 1'!AI99</f>
        <v>0</v>
      </c>
      <c r="E99" s="141"/>
      <c r="F99" s="489"/>
      <c r="G99" s="18"/>
      <c r="H99" s="483"/>
      <c r="I99" s="38"/>
      <c r="J99" s="100"/>
      <c r="K99" s="38">
        <f t="shared" si="11"/>
        <v>0</v>
      </c>
      <c r="L99" s="38">
        <f t="shared" si="12"/>
        <v>0</v>
      </c>
      <c r="M99" s="144"/>
      <c r="N99" s="18"/>
      <c r="O99" s="483"/>
      <c r="P99" s="38"/>
      <c r="Q99" s="18"/>
      <c r="R99" s="18"/>
      <c r="S99" s="38">
        <f t="shared" si="13"/>
        <v>0</v>
      </c>
      <c r="T99" s="38">
        <f t="shared" si="14"/>
        <v>0</v>
      </c>
      <c r="U99" s="219">
        <v>0.03</v>
      </c>
      <c r="V99" s="18"/>
      <c r="W99" s="203">
        <f t="shared" si="15"/>
        <v>0.03</v>
      </c>
      <c r="X99" s="38"/>
      <c r="Y99" s="162"/>
      <c r="Z99" s="144"/>
      <c r="AA99" s="362">
        <f t="shared" si="16"/>
        <v>0</v>
      </c>
      <c r="AB99" s="194"/>
      <c r="AC99" s="144"/>
      <c r="AD99" s="144"/>
      <c r="AE99" s="170">
        <f t="shared" si="17"/>
        <v>0</v>
      </c>
      <c r="AF99" s="173">
        <f t="shared" si="18"/>
        <v>0.03</v>
      </c>
      <c r="AG99" s="459">
        <f t="shared" si="10"/>
        <v>-0.03</v>
      </c>
    </row>
    <row r="100" spans="1:33" x14ac:dyDescent="0.25">
      <c r="A100" s="60">
        <v>84</v>
      </c>
      <c r="B100" s="92" t="s">
        <v>163</v>
      </c>
      <c r="C100" s="93" t="s">
        <v>12</v>
      </c>
      <c r="D100" s="432">
        <f>'Сб День 6 Нед 1'!AI100</f>
        <v>0</v>
      </c>
      <c r="E100" s="141"/>
      <c r="F100" s="489"/>
      <c r="G100" s="18"/>
      <c r="H100" s="483"/>
      <c r="I100" s="38"/>
      <c r="J100" s="100"/>
      <c r="K100" s="38">
        <f t="shared" si="11"/>
        <v>0</v>
      </c>
      <c r="L100" s="38">
        <f t="shared" si="12"/>
        <v>0</v>
      </c>
      <c r="M100" s="144"/>
      <c r="N100" s="18"/>
      <c r="O100" s="483"/>
      <c r="P100" s="38"/>
      <c r="Q100" s="18"/>
      <c r="R100" s="18"/>
      <c r="S100" s="38">
        <f t="shared" si="13"/>
        <v>0</v>
      </c>
      <c r="T100" s="38">
        <f t="shared" si="14"/>
        <v>0</v>
      </c>
      <c r="U100" s="144"/>
      <c r="V100" s="18"/>
      <c r="W100" s="203">
        <f t="shared" si="15"/>
        <v>0</v>
      </c>
      <c r="X100" s="38"/>
      <c r="Y100" s="162"/>
      <c r="Z100" s="144"/>
      <c r="AA100" s="362">
        <f t="shared" si="16"/>
        <v>0</v>
      </c>
      <c r="AB100" s="194"/>
      <c r="AC100" s="144"/>
      <c r="AD100" s="144"/>
      <c r="AE100" s="170">
        <f t="shared" si="17"/>
        <v>0</v>
      </c>
      <c r="AF100" s="173">
        <f t="shared" si="18"/>
        <v>0</v>
      </c>
      <c r="AG100" s="459">
        <f t="shared" si="10"/>
        <v>0</v>
      </c>
    </row>
    <row r="101" spans="1:33" x14ac:dyDescent="0.25">
      <c r="A101" s="60">
        <v>85</v>
      </c>
      <c r="B101" s="92" t="s">
        <v>182</v>
      </c>
      <c r="C101" s="93" t="s">
        <v>12</v>
      </c>
      <c r="D101" s="432">
        <f>'Сб День 6 Нед 1'!AI101</f>
        <v>0</v>
      </c>
      <c r="E101" s="141"/>
      <c r="F101" s="489"/>
      <c r="G101" s="18"/>
      <c r="H101" s="483"/>
      <c r="I101" s="38"/>
      <c r="J101" s="100"/>
      <c r="K101" s="38">
        <f t="shared" si="11"/>
        <v>0</v>
      </c>
      <c r="L101" s="38">
        <f t="shared" si="12"/>
        <v>0</v>
      </c>
      <c r="M101" s="144"/>
      <c r="N101" s="18"/>
      <c r="O101" s="483"/>
      <c r="P101" s="38"/>
      <c r="Q101" s="18"/>
      <c r="R101" s="18"/>
      <c r="S101" s="38">
        <f t="shared" si="13"/>
        <v>0</v>
      </c>
      <c r="T101" s="38">
        <f t="shared" si="14"/>
        <v>0</v>
      </c>
      <c r="U101" s="144"/>
      <c r="V101" s="18"/>
      <c r="W101" s="203">
        <f t="shared" si="15"/>
        <v>0</v>
      </c>
      <c r="X101" s="38"/>
      <c r="Y101" s="162"/>
      <c r="Z101" s="144"/>
      <c r="AA101" s="362">
        <f t="shared" si="16"/>
        <v>0</v>
      </c>
      <c r="AB101" s="194"/>
      <c r="AC101" s="144"/>
      <c r="AD101" s="144"/>
      <c r="AE101" s="170">
        <f t="shared" si="17"/>
        <v>0</v>
      </c>
      <c r="AF101" s="173">
        <f t="shared" si="18"/>
        <v>0</v>
      </c>
      <c r="AG101" s="459">
        <f t="shared" si="10"/>
        <v>0</v>
      </c>
    </row>
    <row r="102" spans="1:33" x14ac:dyDescent="0.25">
      <c r="A102" s="60">
        <v>86</v>
      </c>
      <c r="B102" s="80" t="s">
        <v>185</v>
      </c>
      <c r="C102" s="95" t="s">
        <v>82</v>
      </c>
      <c r="D102" s="432">
        <f>'Сб День 6 Нед 1'!AI102</f>
        <v>0</v>
      </c>
      <c r="E102" s="452"/>
      <c r="F102" s="489"/>
      <c r="G102" s="18"/>
      <c r="H102" s="483"/>
      <c r="I102" s="38"/>
      <c r="J102" s="100"/>
      <c r="K102" s="38">
        <f t="shared" si="11"/>
        <v>0</v>
      </c>
      <c r="L102" s="38">
        <f t="shared" si="12"/>
        <v>0</v>
      </c>
      <c r="M102" s="144"/>
      <c r="N102" s="18"/>
      <c r="O102" s="483"/>
      <c r="P102" s="38"/>
      <c r="Q102" s="18"/>
      <c r="R102" s="18"/>
      <c r="S102" s="38">
        <f t="shared" si="13"/>
        <v>0</v>
      </c>
      <c r="T102" s="38">
        <f t="shared" si="14"/>
        <v>0</v>
      </c>
      <c r="U102" s="144"/>
      <c r="V102" s="18"/>
      <c r="W102" s="203">
        <f t="shared" si="15"/>
        <v>0</v>
      </c>
      <c r="X102" s="38"/>
      <c r="Y102" s="162"/>
      <c r="Z102" s="144"/>
      <c r="AA102" s="362">
        <f t="shared" si="16"/>
        <v>0</v>
      </c>
      <c r="AB102" s="194"/>
      <c r="AC102" s="144"/>
      <c r="AD102" s="144"/>
      <c r="AE102" s="170">
        <f t="shared" si="17"/>
        <v>0</v>
      </c>
      <c r="AF102" s="173">
        <f t="shared" si="18"/>
        <v>0</v>
      </c>
      <c r="AG102" s="459">
        <f t="shared" si="10"/>
        <v>0</v>
      </c>
    </row>
    <row r="103" spans="1:33" x14ac:dyDescent="0.25">
      <c r="A103" s="77"/>
      <c r="B103" s="277" t="s">
        <v>83</v>
      </c>
      <c r="C103" s="77"/>
      <c r="D103" s="432">
        <f>'Сб День 6 Нед 1'!AI103</f>
        <v>0</v>
      </c>
      <c r="E103" s="453"/>
      <c r="F103" s="495"/>
      <c r="G103" s="13"/>
      <c r="H103" s="501"/>
      <c r="I103" s="38"/>
      <c r="J103" s="507"/>
      <c r="K103" s="38">
        <f t="shared" si="11"/>
        <v>0</v>
      </c>
      <c r="L103" s="38">
        <f t="shared" si="12"/>
        <v>0</v>
      </c>
      <c r="M103" s="146"/>
      <c r="N103" s="13"/>
      <c r="O103" s="501"/>
      <c r="P103" s="38"/>
      <c r="Q103" s="14"/>
      <c r="R103" s="14"/>
      <c r="S103" s="38">
        <f t="shared" si="13"/>
        <v>0</v>
      </c>
      <c r="T103" s="38">
        <f t="shared" si="14"/>
        <v>0</v>
      </c>
      <c r="U103" s="182"/>
      <c r="V103" s="14"/>
      <c r="W103" s="203">
        <f t="shared" si="15"/>
        <v>0</v>
      </c>
      <c r="X103" s="147"/>
      <c r="Y103" s="185"/>
      <c r="Z103" s="182"/>
      <c r="AA103" s="362">
        <f t="shared" si="16"/>
        <v>0</v>
      </c>
      <c r="AB103" s="195"/>
      <c r="AC103" s="182"/>
      <c r="AD103" s="182"/>
      <c r="AE103" s="170">
        <f t="shared" si="17"/>
        <v>0</v>
      </c>
      <c r="AF103" s="173">
        <f t="shared" si="18"/>
        <v>0</v>
      </c>
      <c r="AG103" s="459">
        <f t="shared" ref="AG103:AG134" si="19">(D103+E103)-AF103</f>
        <v>0</v>
      </c>
    </row>
    <row r="104" spans="1:33" x14ac:dyDescent="0.25">
      <c r="A104" s="60">
        <v>87</v>
      </c>
      <c r="B104" s="96" t="s">
        <v>84</v>
      </c>
      <c r="C104" s="93" t="s">
        <v>12</v>
      </c>
      <c r="D104" s="432">
        <f>'Сб День 6 Нед 1'!AI104</f>
        <v>-3.8400000000000001E-3</v>
      </c>
      <c r="E104" s="141"/>
      <c r="F104" s="489"/>
      <c r="G104" s="18"/>
      <c r="H104" s="483"/>
      <c r="I104" s="38"/>
      <c r="J104" s="100"/>
      <c r="K104" s="38">
        <f t="shared" si="11"/>
        <v>0</v>
      </c>
      <c r="L104" s="38">
        <f t="shared" si="12"/>
        <v>0</v>
      </c>
      <c r="M104" s="144"/>
      <c r="N104" s="18"/>
      <c r="O104" s="483"/>
      <c r="P104" s="38"/>
      <c r="Q104" s="18"/>
      <c r="R104" s="18"/>
      <c r="S104" s="38">
        <f t="shared" si="13"/>
        <v>0</v>
      </c>
      <c r="T104" s="38">
        <f t="shared" si="14"/>
        <v>0</v>
      </c>
      <c r="U104" s="144"/>
      <c r="V104" s="18"/>
      <c r="W104" s="203">
        <f t="shared" si="15"/>
        <v>0</v>
      </c>
      <c r="X104" s="38"/>
      <c r="Y104" s="162"/>
      <c r="Z104" s="144"/>
      <c r="AA104" s="362">
        <f t="shared" si="16"/>
        <v>0</v>
      </c>
      <c r="AB104" s="504">
        <v>9.6000000000000002E-4</v>
      </c>
      <c r="AC104" s="144"/>
      <c r="AD104" s="144"/>
      <c r="AE104" s="170">
        <f t="shared" si="17"/>
        <v>9.6000000000000002E-4</v>
      </c>
      <c r="AF104" s="173">
        <f t="shared" si="18"/>
        <v>9.6000000000000002E-4</v>
      </c>
      <c r="AG104" s="459">
        <f t="shared" si="19"/>
        <v>-4.8000000000000004E-3</v>
      </c>
    </row>
    <row r="105" spans="1:33" x14ac:dyDescent="0.25">
      <c r="A105" s="77"/>
      <c r="B105" s="331">
        <v>4.8000000000000001E-2</v>
      </c>
      <c r="C105" s="95" t="s">
        <v>82</v>
      </c>
      <c r="D105" s="432">
        <f>'Сб День 6 Нед 1'!AI105</f>
        <v>0</v>
      </c>
      <c r="E105" s="452"/>
      <c r="F105" s="486"/>
      <c r="G105" s="84"/>
      <c r="H105" s="486"/>
      <c r="I105" s="38"/>
      <c r="J105" s="511"/>
      <c r="K105" s="38">
        <f t="shared" si="11"/>
        <v>0</v>
      </c>
      <c r="L105" s="38">
        <f t="shared" si="12"/>
        <v>0</v>
      </c>
      <c r="M105" s="149"/>
      <c r="N105" s="84"/>
      <c r="O105" s="486"/>
      <c r="P105" s="38"/>
      <c r="Q105" s="84"/>
      <c r="R105" s="84"/>
      <c r="S105" s="38">
        <f t="shared" si="13"/>
        <v>0</v>
      </c>
      <c r="T105" s="38">
        <f t="shared" si="14"/>
        <v>0</v>
      </c>
      <c r="U105" s="97"/>
      <c r="V105" s="84"/>
      <c r="W105" s="203">
        <f t="shared" si="15"/>
        <v>0</v>
      </c>
      <c r="X105" s="150"/>
      <c r="Y105" s="186"/>
      <c r="Z105" s="97"/>
      <c r="AA105" s="362">
        <f t="shared" si="16"/>
        <v>0</v>
      </c>
      <c r="AB105" s="196"/>
      <c r="AC105" s="97"/>
      <c r="AD105" s="97"/>
      <c r="AE105" s="170">
        <f t="shared" si="17"/>
        <v>0</v>
      </c>
      <c r="AF105" s="173">
        <f t="shared" si="18"/>
        <v>0</v>
      </c>
      <c r="AG105" s="459">
        <f t="shared" si="19"/>
        <v>0</v>
      </c>
    </row>
    <row r="106" spans="1:33" x14ac:dyDescent="0.25">
      <c r="A106" s="101"/>
      <c r="B106" s="278" t="s">
        <v>189</v>
      </c>
      <c r="C106" s="18"/>
      <c r="D106" s="432">
        <f>'Сб День 6 Нед 1'!AI106</f>
        <v>0</v>
      </c>
      <c r="E106" s="454"/>
      <c r="F106" s="483"/>
      <c r="G106" s="18"/>
      <c r="H106" s="483"/>
      <c r="I106" s="38"/>
      <c r="J106" s="100"/>
      <c r="K106" s="38">
        <f t="shared" si="11"/>
        <v>0</v>
      </c>
      <c r="L106" s="38">
        <f t="shared" si="12"/>
        <v>0</v>
      </c>
      <c r="M106" s="38"/>
      <c r="N106" s="18"/>
      <c r="O106" s="483"/>
      <c r="P106" s="38"/>
      <c r="Q106" s="100"/>
      <c r="R106" s="100"/>
      <c r="S106" s="38">
        <f t="shared" si="13"/>
        <v>0</v>
      </c>
      <c r="T106" s="38">
        <f t="shared" si="14"/>
        <v>0</v>
      </c>
      <c r="U106" s="83"/>
      <c r="V106" s="18"/>
      <c r="W106" s="203">
        <f t="shared" si="15"/>
        <v>0</v>
      </c>
      <c r="X106" s="148"/>
      <c r="Y106" s="162"/>
      <c r="Z106" s="83"/>
      <c r="AA106" s="362">
        <f t="shared" si="16"/>
        <v>0</v>
      </c>
      <c r="AB106" s="198"/>
      <c r="AC106" s="83"/>
      <c r="AD106" s="83"/>
      <c r="AE106" s="170">
        <f t="shared" si="17"/>
        <v>0</v>
      </c>
      <c r="AF106" s="173">
        <f t="shared" si="18"/>
        <v>0</v>
      </c>
      <c r="AG106" s="459">
        <f t="shared" si="19"/>
        <v>0</v>
      </c>
    </row>
    <row r="107" spans="1:33" x14ac:dyDescent="0.25">
      <c r="A107" s="60">
        <v>88</v>
      </c>
      <c r="B107" s="80" t="s">
        <v>71</v>
      </c>
      <c r="C107" s="81" t="s">
        <v>12</v>
      </c>
      <c r="D107" s="432">
        <f>'Сб День 6 Нед 1'!AI107</f>
        <v>0</v>
      </c>
      <c r="E107" s="81"/>
      <c r="F107" s="483"/>
      <c r="G107" s="18"/>
      <c r="H107" s="483"/>
      <c r="I107" s="38"/>
      <c r="J107" s="100"/>
      <c r="K107" s="38">
        <f t="shared" si="11"/>
        <v>0</v>
      </c>
      <c r="L107" s="38">
        <f t="shared" si="12"/>
        <v>0</v>
      </c>
      <c r="M107" s="38"/>
      <c r="N107" s="18"/>
      <c r="O107" s="483"/>
      <c r="P107" s="38"/>
      <c r="Q107" s="18"/>
      <c r="R107" s="18"/>
      <c r="S107" s="38">
        <f t="shared" si="13"/>
        <v>0</v>
      </c>
      <c r="T107" s="38">
        <f t="shared" si="14"/>
        <v>0</v>
      </c>
      <c r="U107" s="18"/>
      <c r="V107" s="18"/>
      <c r="W107" s="203">
        <f t="shared" si="15"/>
        <v>0</v>
      </c>
      <c r="X107" s="38"/>
      <c r="Y107" s="162"/>
      <c r="Z107" s="18"/>
      <c r="AA107" s="362">
        <f t="shared" si="16"/>
        <v>0</v>
      </c>
      <c r="AB107" s="198"/>
      <c r="AC107" s="18"/>
      <c r="AD107" s="18"/>
      <c r="AE107" s="170">
        <f t="shared" si="17"/>
        <v>0</v>
      </c>
      <c r="AF107" s="173">
        <f t="shared" si="18"/>
        <v>0</v>
      </c>
      <c r="AG107" s="459">
        <f t="shared" si="19"/>
        <v>0</v>
      </c>
    </row>
    <row r="108" spans="1:33" x14ac:dyDescent="0.25">
      <c r="A108" s="60">
        <v>89</v>
      </c>
      <c r="B108" s="91" t="s">
        <v>102</v>
      </c>
      <c r="C108" s="90" t="s">
        <v>12</v>
      </c>
      <c r="D108" s="432">
        <f>'Сб День 6 Нед 1'!AI108</f>
        <v>0</v>
      </c>
      <c r="E108" s="450"/>
      <c r="F108" s="483"/>
      <c r="G108" s="18"/>
      <c r="H108" s="483"/>
      <c r="I108" s="38"/>
      <c r="J108" s="100"/>
      <c r="K108" s="38">
        <f t="shared" si="11"/>
        <v>0</v>
      </c>
      <c r="L108" s="38">
        <f t="shared" si="12"/>
        <v>0</v>
      </c>
      <c r="M108" s="38"/>
      <c r="N108" s="18"/>
      <c r="O108" s="483"/>
      <c r="P108" s="38"/>
      <c r="Q108" s="18"/>
      <c r="R108" s="18"/>
      <c r="S108" s="38">
        <f t="shared" si="13"/>
        <v>0</v>
      </c>
      <c r="T108" s="38">
        <f t="shared" si="14"/>
        <v>0</v>
      </c>
      <c r="U108" s="18"/>
      <c r="V108" s="18"/>
      <c r="W108" s="203">
        <f t="shared" si="15"/>
        <v>0</v>
      </c>
      <c r="X108" s="38"/>
      <c r="Y108" s="162"/>
      <c r="Z108" s="18"/>
      <c r="AA108" s="362">
        <f t="shared" si="16"/>
        <v>0</v>
      </c>
      <c r="AB108" s="198"/>
      <c r="AC108" s="18"/>
      <c r="AD108" s="18"/>
      <c r="AE108" s="170">
        <f t="shared" si="17"/>
        <v>0</v>
      </c>
      <c r="AF108" s="173">
        <f t="shared" si="18"/>
        <v>0</v>
      </c>
      <c r="AG108" s="459">
        <f t="shared" si="19"/>
        <v>0</v>
      </c>
    </row>
    <row r="109" spans="1:33" x14ac:dyDescent="0.25">
      <c r="A109" s="60">
        <v>90</v>
      </c>
      <c r="B109" s="91" t="s">
        <v>80</v>
      </c>
      <c r="C109" s="90" t="s">
        <v>12</v>
      </c>
      <c r="D109" s="432">
        <f>'Сб День 6 Нед 1'!AI109</f>
        <v>0</v>
      </c>
      <c r="E109" s="450"/>
      <c r="F109" s="483"/>
      <c r="G109" s="18"/>
      <c r="H109" s="483"/>
      <c r="I109" s="38"/>
      <c r="J109" s="100"/>
      <c r="K109" s="38">
        <f t="shared" si="11"/>
        <v>0</v>
      </c>
      <c r="L109" s="38">
        <f t="shared" si="12"/>
        <v>0</v>
      </c>
      <c r="M109" s="38"/>
      <c r="N109" s="18"/>
      <c r="O109" s="483"/>
      <c r="P109" s="38"/>
      <c r="Q109" s="18"/>
      <c r="R109" s="18"/>
      <c r="S109" s="38">
        <f t="shared" si="13"/>
        <v>0</v>
      </c>
      <c r="T109" s="38">
        <f t="shared" si="14"/>
        <v>0</v>
      </c>
      <c r="U109" s="18"/>
      <c r="V109" s="18"/>
      <c r="W109" s="203">
        <f t="shared" si="15"/>
        <v>0</v>
      </c>
      <c r="X109" s="38"/>
      <c r="Y109" s="162"/>
      <c r="Z109" s="18"/>
      <c r="AA109" s="362">
        <f t="shared" si="16"/>
        <v>0</v>
      </c>
      <c r="AB109" s="198"/>
      <c r="AC109" s="18"/>
      <c r="AD109" s="18"/>
      <c r="AE109" s="170">
        <f t="shared" si="17"/>
        <v>0</v>
      </c>
      <c r="AF109" s="173">
        <f t="shared" si="18"/>
        <v>0</v>
      </c>
      <c r="AG109" s="459">
        <f t="shared" si="19"/>
        <v>0</v>
      </c>
    </row>
    <row r="110" spans="1:33" x14ac:dyDescent="0.25">
      <c r="A110" s="60">
        <v>91</v>
      </c>
      <c r="B110" s="78" t="s">
        <v>103</v>
      </c>
      <c r="C110" s="90" t="s">
        <v>12</v>
      </c>
      <c r="D110" s="432">
        <f>'Сб День 6 Нед 1'!AI110</f>
        <v>0</v>
      </c>
      <c r="E110" s="450"/>
      <c r="F110" s="483"/>
      <c r="G110" s="18"/>
      <c r="H110" s="483"/>
      <c r="I110" s="38"/>
      <c r="J110" s="100"/>
      <c r="K110" s="38">
        <f t="shared" si="11"/>
        <v>0</v>
      </c>
      <c r="L110" s="38">
        <f t="shared" si="12"/>
        <v>0</v>
      </c>
      <c r="M110" s="38"/>
      <c r="N110" s="18"/>
      <c r="O110" s="483"/>
      <c r="P110" s="38"/>
      <c r="Q110" s="18"/>
      <c r="R110" s="18"/>
      <c r="S110" s="38">
        <f t="shared" si="13"/>
        <v>0</v>
      </c>
      <c r="T110" s="38">
        <f t="shared" si="14"/>
        <v>0</v>
      </c>
      <c r="U110" s="18"/>
      <c r="V110" s="18"/>
      <c r="W110" s="203">
        <f t="shared" si="15"/>
        <v>0</v>
      </c>
      <c r="X110" s="38"/>
      <c r="Y110" s="162"/>
      <c r="Z110" s="18"/>
      <c r="AA110" s="362">
        <f t="shared" si="16"/>
        <v>0</v>
      </c>
      <c r="AB110" s="198"/>
      <c r="AC110" s="18"/>
      <c r="AD110" s="18"/>
      <c r="AE110" s="170">
        <f t="shared" si="17"/>
        <v>0</v>
      </c>
      <c r="AF110" s="173">
        <f t="shared" si="18"/>
        <v>0</v>
      </c>
      <c r="AG110" s="459">
        <f t="shared" si="19"/>
        <v>0</v>
      </c>
    </row>
    <row r="111" spans="1:33" x14ac:dyDescent="0.25">
      <c r="A111" s="60">
        <v>92</v>
      </c>
      <c r="B111" s="78" t="s">
        <v>104</v>
      </c>
      <c r="C111" s="90" t="s">
        <v>12</v>
      </c>
      <c r="D111" s="432">
        <f>'Сб День 6 Нед 1'!AI111</f>
        <v>0</v>
      </c>
      <c r="E111" s="450"/>
      <c r="F111" s="483"/>
      <c r="G111" s="18"/>
      <c r="H111" s="483"/>
      <c r="I111" s="38"/>
      <c r="J111" s="100"/>
      <c r="K111" s="38">
        <f t="shared" si="11"/>
        <v>0</v>
      </c>
      <c r="L111" s="38">
        <f t="shared" si="12"/>
        <v>0</v>
      </c>
      <c r="M111" s="38"/>
      <c r="N111" s="18"/>
      <c r="O111" s="483"/>
      <c r="P111" s="38"/>
      <c r="Q111" s="18"/>
      <c r="R111" s="18"/>
      <c r="S111" s="38">
        <f t="shared" si="13"/>
        <v>0</v>
      </c>
      <c r="T111" s="38">
        <f t="shared" si="14"/>
        <v>0</v>
      </c>
      <c r="U111" s="18"/>
      <c r="V111" s="18"/>
      <c r="W111" s="203">
        <f t="shared" si="15"/>
        <v>0</v>
      </c>
      <c r="X111" s="38"/>
      <c r="Y111" s="162"/>
      <c r="Z111" s="18"/>
      <c r="AA111" s="362">
        <f t="shared" si="16"/>
        <v>0</v>
      </c>
      <c r="AB111" s="198"/>
      <c r="AC111" s="18"/>
      <c r="AD111" s="18"/>
      <c r="AE111" s="170">
        <f t="shared" si="17"/>
        <v>0</v>
      </c>
      <c r="AF111" s="173">
        <f t="shared" si="18"/>
        <v>0</v>
      </c>
      <c r="AG111" s="459">
        <f t="shared" si="19"/>
        <v>0</v>
      </c>
    </row>
    <row r="112" spans="1:33" x14ac:dyDescent="0.25">
      <c r="A112" s="60">
        <v>93</v>
      </c>
      <c r="B112" s="91" t="s">
        <v>108</v>
      </c>
      <c r="C112" s="90" t="s">
        <v>12</v>
      </c>
      <c r="D112" s="432">
        <f>'Сб День 6 Нед 1'!AI112</f>
        <v>0</v>
      </c>
      <c r="E112" s="450"/>
      <c r="F112" s="483"/>
      <c r="G112" s="18"/>
      <c r="H112" s="483"/>
      <c r="I112" s="38"/>
      <c r="J112" s="100"/>
      <c r="K112" s="38">
        <f t="shared" si="11"/>
        <v>0</v>
      </c>
      <c r="L112" s="38">
        <f t="shared" si="12"/>
        <v>0</v>
      </c>
      <c r="M112" s="38"/>
      <c r="N112" s="18"/>
      <c r="O112" s="483"/>
      <c r="P112" s="38"/>
      <c r="Q112" s="18"/>
      <c r="R112" s="18"/>
      <c r="S112" s="38">
        <f t="shared" si="13"/>
        <v>0</v>
      </c>
      <c r="T112" s="38">
        <f t="shared" si="14"/>
        <v>0</v>
      </c>
      <c r="U112" s="18"/>
      <c r="V112" s="18"/>
      <c r="W112" s="203">
        <f t="shared" si="15"/>
        <v>0</v>
      </c>
      <c r="X112" s="38"/>
      <c r="Y112" s="38"/>
      <c r="Z112" s="18"/>
      <c r="AA112" s="362">
        <f t="shared" si="16"/>
        <v>0</v>
      </c>
      <c r="AB112" s="198"/>
      <c r="AC112" s="18"/>
      <c r="AD112" s="18"/>
      <c r="AE112" s="170">
        <f t="shared" si="17"/>
        <v>0</v>
      </c>
      <c r="AF112" s="173">
        <f t="shared" si="18"/>
        <v>0</v>
      </c>
      <c r="AG112" s="459">
        <f t="shared" si="19"/>
        <v>0</v>
      </c>
    </row>
    <row r="113" spans="1:33" x14ac:dyDescent="0.25">
      <c r="A113" s="60">
        <v>94</v>
      </c>
      <c r="B113" s="91" t="s">
        <v>79</v>
      </c>
      <c r="C113" s="90" t="s">
        <v>12</v>
      </c>
      <c r="D113" s="432">
        <f>'Сб День 6 Нед 1'!AI113</f>
        <v>0</v>
      </c>
      <c r="E113" s="450"/>
      <c r="F113" s="483"/>
      <c r="G113" s="18"/>
      <c r="H113" s="483"/>
      <c r="I113" s="38"/>
      <c r="J113" s="100"/>
      <c r="K113" s="38">
        <f t="shared" si="11"/>
        <v>0</v>
      </c>
      <c r="L113" s="38">
        <f t="shared" si="12"/>
        <v>0</v>
      </c>
      <c r="M113" s="38"/>
      <c r="N113" s="18"/>
      <c r="O113" s="483"/>
      <c r="P113" s="38"/>
      <c r="Q113" s="18"/>
      <c r="R113" s="18"/>
      <c r="S113" s="38">
        <f t="shared" si="13"/>
        <v>0</v>
      </c>
      <c r="T113" s="38">
        <f t="shared" si="14"/>
        <v>0</v>
      </c>
      <c r="U113" s="18"/>
      <c r="V113" s="18"/>
      <c r="W113" s="203">
        <f t="shared" si="15"/>
        <v>0</v>
      </c>
      <c r="X113" s="38"/>
      <c r="Y113" s="38"/>
      <c r="Z113" s="18"/>
      <c r="AA113" s="362">
        <f t="shared" si="16"/>
        <v>0</v>
      </c>
      <c r="AB113" s="198"/>
      <c r="AC113" s="18"/>
      <c r="AD113" s="18"/>
      <c r="AE113" s="170">
        <f t="shared" si="17"/>
        <v>0</v>
      </c>
      <c r="AF113" s="173">
        <f t="shared" si="18"/>
        <v>0</v>
      </c>
      <c r="AG113" s="459">
        <f t="shared" si="19"/>
        <v>0</v>
      </c>
    </row>
    <row r="114" spans="1:33" x14ac:dyDescent="0.25">
      <c r="A114" s="60"/>
      <c r="B114" s="275" t="s">
        <v>61</v>
      </c>
      <c r="C114" s="72"/>
      <c r="D114" s="432">
        <f>'Сб День 6 Нед 1'!AI114</f>
        <v>0</v>
      </c>
      <c r="E114" s="72"/>
      <c r="F114" s="489"/>
      <c r="G114" s="144"/>
      <c r="H114" s="483"/>
      <c r="I114" s="38"/>
      <c r="J114" s="508"/>
      <c r="K114" s="38">
        <f t="shared" si="11"/>
        <v>0</v>
      </c>
      <c r="L114" s="38">
        <f t="shared" si="12"/>
        <v>0</v>
      </c>
      <c r="M114" s="144"/>
      <c r="N114" s="144"/>
      <c r="O114" s="483"/>
      <c r="P114" s="38"/>
      <c r="Q114" s="144"/>
      <c r="R114" s="144"/>
      <c r="S114" s="38">
        <f t="shared" si="13"/>
        <v>0</v>
      </c>
      <c r="T114" s="38">
        <f t="shared" si="14"/>
        <v>0</v>
      </c>
      <c r="U114" s="144"/>
      <c r="V114" s="144"/>
      <c r="W114" s="203">
        <f t="shared" si="15"/>
        <v>0</v>
      </c>
      <c r="X114" s="38"/>
      <c r="Y114" s="38"/>
      <c r="Z114" s="144"/>
      <c r="AA114" s="362">
        <f t="shared" si="16"/>
        <v>0</v>
      </c>
      <c r="AB114" s="194"/>
      <c r="AC114" s="162"/>
      <c r="AD114" s="144"/>
      <c r="AE114" s="170">
        <f t="shared" si="17"/>
        <v>0</v>
      </c>
      <c r="AF114" s="173">
        <f t="shared" si="18"/>
        <v>0</v>
      </c>
      <c r="AG114" s="459">
        <f t="shared" si="19"/>
        <v>0</v>
      </c>
    </row>
    <row r="115" spans="1:33" x14ac:dyDescent="0.25">
      <c r="A115" s="60">
        <v>95</v>
      </c>
      <c r="B115" s="78" t="s">
        <v>1</v>
      </c>
      <c r="C115" s="79" t="s">
        <v>12</v>
      </c>
      <c r="D115" s="432">
        <f>'Сб День 6 Нед 1'!AI115</f>
        <v>0</v>
      </c>
      <c r="E115" s="81"/>
      <c r="F115" s="489"/>
      <c r="G115" s="144"/>
      <c r="H115" s="483"/>
      <c r="I115" s="38"/>
      <c r="J115" s="508"/>
      <c r="K115" s="38">
        <f t="shared" si="11"/>
        <v>0</v>
      </c>
      <c r="L115" s="38">
        <f t="shared" si="12"/>
        <v>0</v>
      </c>
      <c r="M115" s="144"/>
      <c r="N115" s="144"/>
      <c r="O115" s="483"/>
      <c r="P115" s="38"/>
      <c r="Q115" s="144"/>
      <c r="R115" s="144"/>
      <c r="S115" s="38">
        <f t="shared" si="13"/>
        <v>0</v>
      </c>
      <c r="T115" s="38">
        <f t="shared" si="14"/>
        <v>0</v>
      </c>
      <c r="U115" s="144"/>
      <c r="V115" s="144"/>
      <c r="W115" s="203">
        <f t="shared" si="15"/>
        <v>0</v>
      </c>
      <c r="X115" s="38"/>
      <c r="Y115" s="38"/>
      <c r="Z115" s="144"/>
      <c r="AA115" s="362">
        <f t="shared" si="16"/>
        <v>0</v>
      </c>
      <c r="AB115" s="194"/>
      <c r="AC115" s="162"/>
      <c r="AD115" s="144"/>
      <c r="AE115" s="170">
        <f t="shared" si="17"/>
        <v>0</v>
      </c>
      <c r="AF115" s="173">
        <f t="shared" si="18"/>
        <v>0</v>
      </c>
      <c r="AG115" s="459">
        <f t="shared" si="19"/>
        <v>0</v>
      </c>
    </row>
    <row r="116" spans="1:33" x14ac:dyDescent="0.25">
      <c r="A116" s="60">
        <v>96</v>
      </c>
      <c r="B116" s="80" t="s">
        <v>62</v>
      </c>
      <c r="C116" s="81" t="s">
        <v>12</v>
      </c>
      <c r="D116" s="432">
        <f>'Сб День 6 Нед 1'!AI116</f>
        <v>0</v>
      </c>
      <c r="E116" s="81"/>
      <c r="F116" s="489"/>
      <c r="G116" s="144"/>
      <c r="H116" s="483"/>
      <c r="I116" s="38"/>
      <c r="J116" s="508"/>
      <c r="K116" s="38">
        <f t="shared" si="11"/>
        <v>0</v>
      </c>
      <c r="L116" s="38">
        <f t="shared" si="12"/>
        <v>0</v>
      </c>
      <c r="M116" s="144"/>
      <c r="N116" s="144"/>
      <c r="O116" s="483"/>
      <c r="P116" s="38"/>
      <c r="Q116" s="144"/>
      <c r="R116" s="144"/>
      <c r="S116" s="38">
        <f t="shared" si="13"/>
        <v>0</v>
      </c>
      <c r="T116" s="38">
        <f t="shared" si="14"/>
        <v>0</v>
      </c>
      <c r="U116" s="144"/>
      <c r="V116" s="144"/>
      <c r="W116" s="203">
        <f t="shared" si="15"/>
        <v>0</v>
      </c>
      <c r="X116" s="38"/>
      <c r="Y116" s="38"/>
      <c r="Z116" s="144"/>
      <c r="AA116" s="362">
        <f t="shared" si="16"/>
        <v>0</v>
      </c>
      <c r="AB116" s="194"/>
      <c r="AC116" s="162"/>
      <c r="AD116" s="144"/>
      <c r="AE116" s="170">
        <f t="shared" si="17"/>
        <v>0</v>
      </c>
      <c r="AF116" s="173">
        <f t="shared" si="18"/>
        <v>0</v>
      </c>
      <c r="AG116" s="459">
        <f t="shared" si="19"/>
        <v>0</v>
      </c>
    </row>
    <row r="117" spans="1:33" x14ac:dyDescent="0.25">
      <c r="A117" s="60">
        <v>97</v>
      </c>
      <c r="B117" s="80" t="s">
        <v>89</v>
      </c>
      <c r="C117" s="81" t="s">
        <v>12</v>
      </c>
      <c r="D117" s="432">
        <f>'Сб День 6 Нед 1'!AI117</f>
        <v>0</v>
      </c>
      <c r="E117" s="81"/>
      <c r="F117" s="489"/>
      <c r="G117" s="144"/>
      <c r="H117" s="483"/>
      <c r="I117" s="38"/>
      <c r="J117" s="508"/>
      <c r="K117" s="38">
        <f t="shared" si="11"/>
        <v>0</v>
      </c>
      <c r="L117" s="38">
        <f t="shared" si="12"/>
        <v>0</v>
      </c>
      <c r="M117" s="144"/>
      <c r="N117" s="144"/>
      <c r="O117" s="483"/>
      <c r="P117" s="38"/>
      <c r="Q117" s="144"/>
      <c r="R117" s="144"/>
      <c r="S117" s="38">
        <f t="shared" si="13"/>
        <v>0</v>
      </c>
      <c r="T117" s="38">
        <f t="shared" si="14"/>
        <v>0</v>
      </c>
      <c r="U117" s="144"/>
      <c r="V117" s="144"/>
      <c r="W117" s="203">
        <f t="shared" si="15"/>
        <v>0</v>
      </c>
      <c r="X117" s="38"/>
      <c r="Y117" s="38"/>
      <c r="Z117" s="144"/>
      <c r="AA117" s="362">
        <f t="shared" si="16"/>
        <v>0</v>
      </c>
      <c r="AB117" s="194"/>
      <c r="AC117" s="162"/>
      <c r="AD117" s="144"/>
      <c r="AE117" s="170">
        <f t="shared" si="17"/>
        <v>0</v>
      </c>
      <c r="AF117" s="173">
        <f t="shared" si="18"/>
        <v>0</v>
      </c>
      <c r="AG117" s="459">
        <f t="shared" si="19"/>
        <v>0</v>
      </c>
    </row>
    <row r="118" spans="1:33" x14ac:dyDescent="0.25">
      <c r="A118" s="60">
        <v>98</v>
      </c>
      <c r="B118" s="80" t="s">
        <v>63</v>
      </c>
      <c r="C118" s="81" t="s">
        <v>12</v>
      </c>
      <c r="D118" s="432">
        <f>'Сб День 6 Нед 1'!AI118</f>
        <v>0</v>
      </c>
      <c r="E118" s="81"/>
      <c r="F118" s="489"/>
      <c r="G118" s="144"/>
      <c r="H118" s="483"/>
      <c r="I118" s="38"/>
      <c r="J118" s="508"/>
      <c r="K118" s="38">
        <f t="shared" si="11"/>
        <v>0</v>
      </c>
      <c r="L118" s="38">
        <f t="shared" si="12"/>
        <v>0</v>
      </c>
      <c r="M118" s="144"/>
      <c r="N118" s="144"/>
      <c r="O118" s="483"/>
      <c r="P118" s="38"/>
      <c r="Q118" s="144"/>
      <c r="R118" s="144"/>
      <c r="S118" s="38">
        <f t="shared" si="13"/>
        <v>0</v>
      </c>
      <c r="T118" s="38">
        <f t="shared" si="14"/>
        <v>0</v>
      </c>
      <c r="U118" s="144"/>
      <c r="V118" s="144"/>
      <c r="W118" s="203">
        <f t="shared" si="15"/>
        <v>0</v>
      </c>
      <c r="X118" s="38"/>
      <c r="Y118" s="38"/>
      <c r="Z118" s="144"/>
      <c r="AA118" s="362">
        <f t="shared" si="16"/>
        <v>0</v>
      </c>
      <c r="AB118" s="194"/>
      <c r="AC118" s="162"/>
      <c r="AD118" s="144"/>
      <c r="AE118" s="170">
        <f t="shared" si="17"/>
        <v>0</v>
      </c>
      <c r="AF118" s="173">
        <f t="shared" si="18"/>
        <v>0</v>
      </c>
      <c r="AG118" s="459">
        <f t="shared" si="19"/>
        <v>0</v>
      </c>
    </row>
    <row r="119" spans="1:33" x14ac:dyDescent="0.25">
      <c r="A119" s="60">
        <v>99</v>
      </c>
      <c r="B119" s="78" t="s">
        <v>64</v>
      </c>
      <c r="C119" s="79" t="s">
        <v>12</v>
      </c>
      <c r="D119" s="432">
        <f>'Сб День 6 Нед 1'!AI119</f>
        <v>-3.44E-2</v>
      </c>
      <c r="E119" s="81"/>
      <c r="F119" s="489"/>
      <c r="G119" s="144"/>
      <c r="H119" s="483"/>
      <c r="I119" s="38"/>
      <c r="J119" s="508"/>
      <c r="K119" s="38">
        <f t="shared" si="11"/>
        <v>0</v>
      </c>
      <c r="L119" s="38">
        <f t="shared" si="12"/>
        <v>0</v>
      </c>
      <c r="M119" s="144"/>
      <c r="N119" s="144"/>
      <c r="O119" s="483"/>
      <c r="P119" s="38"/>
      <c r="Q119" s="144"/>
      <c r="R119" s="144"/>
      <c r="S119" s="38">
        <f t="shared" si="13"/>
        <v>0</v>
      </c>
      <c r="T119" s="38">
        <f t="shared" si="14"/>
        <v>0</v>
      </c>
      <c r="U119" s="144"/>
      <c r="V119" s="144"/>
      <c r="W119" s="203">
        <f t="shared" si="15"/>
        <v>0</v>
      </c>
      <c r="X119" s="38"/>
      <c r="Y119" s="38"/>
      <c r="Z119" s="144"/>
      <c r="AA119" s="362">
        <f t="shared" si="16"/>
        <v>0</v>
      </c>
      <c r="AB119" s="194"/>
      <c r="AC119" s="504">
        <v>5.5999999999999999E-3</v>
      </c>
      <c r="AD119" s="144"/>
      <c r="AE119" s="170">
        <f t="shared" si="17"/>
        <v>5.5999999999999999E-3</v>
      </c>
      <c r="AF119" s="173">
        <f t="shared" si="18"/>
        <v>5.5999999999999999E-3</v>
      </c>
      <c r="AG119" s="459">
        <f t="shared" si="19"/>
        <v>-0.04</v>
      </c>
    </row>
    <row r="120" spans="1:33" x14ac:dyDescent="0.25">
      <c r="A120" s="60">
        <v>100</v>
      </c>
      <c r="B120" s="78" t="s">
        <v>65</v>
      </c>
      <c r="C120" s="79" t="s">
        <v>12</v>
      </c>
      <c r="D120" s="432">
        <f>'Сб День 6 Нед 1'!AI120</f>
        <v>-0.69100000000000006</v>
      </c>
      <c r="E120" s="81"/>
      <c r="F120" s="489"/>
      <c r="G120" s="144"/>
      <c r="H120" s="483"/>
      <c r="I120" s="38"/>
      <c r="J120" s="508"/>
      <c r="K120" s="38">
        <f t="shared" si="11"/>
        <v>0</v>
      </c>
      <c r="L120" s="38">
        <f t="shared" si="12"/>
        <v>0</v>
      </c>
      <c r="M120" s="144"/>
      <c r="N120" s="144"/>
      <c r="O120" s="483"/>
      <c r="P120" s="38"/>
      <c r="Q120" s="144"/>
      <c r="R120" s="144"/>
      <c r="S120" s="38">
        <f t="shared" si="13"/>
        <v>0</v>
      </c>
      <c r="T120" s="38">
        <f t="shared" si="14"/>
        <v>0</v>
      </c>
      <c r="U120" s="144"/>
      <c r="V120" s="219">
        <v>1.14E-2</v>
      </c>
      <c r="W120" s="203">
        <f t="shared" si="15"/>
        <v>1.14E-2</v>
      </c>
      <c r="X120" s="38"/>
      <c r="Y120" s="38"/>
      <c r="Z120" s="144"/>
      <c r="AA120" s="362">
        <f t="shared" si="16"/>
        <v>0</v>
      </c>
      <c r="AB120" s="194"/>
      <c r="AC120" s="162"/>
      <c r="AD120" s="144"/>
      <c r="AE120" s="170">
        <f t="shared" si="17"/>
        <v>0</v>
      </c>
      <c r="AF120" s="173">
        <f t="shared" si="18"/>
        <v>1.14E-2</v>
      </c>
      <c r="AG120" s="459">
        <f t="shared" si="19"/>
        <v>-0.70240000000000002</v>
      </c>
    </row>
    <row r="121" spans="1:33" x14ac:dyDescent="0.25">
      <c r="A121" s="60"/>
      <c r="B121" s="275" t="s">
        <v>119</v>
      </c>
      <c r="C121" s="72"/>
      <c r="D121" s="432">
        <f>'Сб День 6 Нед 1'!AI121</f>
        <v>0</v>
      </c>
      <c r="E121" s="72"/>
      <c r="F121" s="489"/>
      <c r="G121" s="144"/>
      <c r="H121" s="483"/>
      <c r="I121" s="38"/>
      <c r="J121" s="508"/>
      <c r="K121" s="38">
        <f t="shared" si="11"/>
        <v>0</v>
      </c>
      <c r="L121" s="38">
        <f t="shared" si="12"/>
        <v>0</v>
      </c>
      <c r="M121" s="144"/>
      <c r="N121" s="144"/>
      <c r="O121" s="483"/>
      <c r="P121" s="38"/>
      <c r="Q121" s="144"/>
      <c r="R121" s="144"/>
      <c r="S121" s="38">
        <f t="shared" si="13"/>
        <v>0</v>
      </c>
      <c r="T121" s="38">
        <f t="shared" si="14"/>
        <v>0</v>
      </c>
      <c r="U121" s="144"/>
      <c r="V121" s="144"/>
      <c r="W121" s="203">
        <f t="shared" si="15"/>
        <v>0</v>
      </c>
      <c r="X121" s="38"/>
      <c r="Y121" s="38"/>
      <c r="Z121" s="144"/>
      <c r="AA121" s="362">
        <f t="shared" si="16"/>
        <v>0</v>
      </c>
      <c r="AB121" s="194"/>
      <c r="AC121" s="162"/>
      <c r="AD121" s="144"/>
      <c r="AE121" s="170">
        <f t="shared" si="17"/>
        <v>0</v>
      </c>
      <c r="AF121" s="173">
        <f t="shared" si="18"/>
        <v>0</v>
      </c>
      <c r="AG121" s="459">
        <f t="shared" si="19"/>
        <v>0</v>
      </c>
    </row>
    <row r="122" spans="1:33" x14ac:dyDescent="0.25">
      <c r="A122" s="60">
        <v>101</v>
      </c>
      <c r="B122" s="78" t="s">
        <v>72</v>
      </c>
      <c r="C122" s="90" t="s">
        <v>12</v>
      </c>
      <c r="D122" s="432">
        <f>'Сб День 6 Нед 1'!AI122</f>
        <v>-0.22999999999999998</v>
      </c>
      <c r="E122" s="450"/>
      <c r="F122" s="489"/>
      <c r="G122" s="144"/>
      <c r="H122" s="483"/>
      <c r="I122" s="38"/>
      <c r="J122" s="508"/>
      <c r="K122" s="38">
        <f t="shared" si="11"/>
        <v>0</v>
      </c>
      <c r="L122" s="38">
        <f t="shared" si="12"/>
        <v>0</v>
      </c>
      <c r="M122" s="144"/>
      <c r="N122" s="144"/>
      <c r="O122" s="483"/>
      <c r="P122" s="38"/>
      <c r="Q122" s="144"/>
      <c r="R122" s="144"/>
      <c r="S122" s="38">
        <f t="shared" si="13"/>
        <v>0</v>
      </c>
      <c r="T122" s="38">
        <f t="shared" si="14"/>
        <v>0</v>
      </c>
      <c r="U122" s="144"/>
      <c r="V122" s="144"/>
      <c r="W122" s="203">
        <f t="shared" si="15"/>
        <v>0</v>
      </c>
      <c r="X122" s="38"/>
      <c r="Y122" s="38"/>
      <c r="Z122" s="144"/>
      <c r="AA122" s="362">
        <f t="shared" si="16"/>
        <v>0</v>
      </c>
      <c r="AB122" s="194"/>
      <c r="AC122" s="162"/>
      <c r="AD122" s="144"/>
      <c r="AE122" s="170">
        <f t="shared" si="17"/>
        <v>0</v>
      </c>
      <c r="AF122" s="173">
        <f t="shared" si="18"/>
        <v>0</v>
      </c>
      <c r="AG122" s="459">
        <f t="shared" si="19"/>
        <v>-0.22999999999999998</v>
      </c>
    </row>
    <row r="123" spans="1:33" x14ac:dyDescent="0.25">
      <c r="A123" s="60">
        <v>102</v>
      </c>
      <c r="B123" s="78" t="s">
        <v>73</v>
      </c>
      <c r="C123" s="90" t="s">
        <v>12</v>
      </c>
      <c r="D123" s="432">
        <f>'Сб День 6 Нед 1'!AI123</f>
        <v>-0.91817000000000004</v>
      </c>
      <c r="E123" s="450"/>
      <c r="F123" s="489"/>
      <c r="G123" s="144"/>
      <c r="H123" s="483"/>
      <c r="I123" s="38"/>
      <c r="J123" s="508"/>
      <c r="K123" s="38">
        <f t="shared" si="11"/>
        <v>0</v>
      </c>
      <c r="L123" s="38">
        <f t="shared" si="12"/>
        <v>0</v>
      </c>
      <c r="M123" s="144"/>
      <c r="N123" s="144"/>
      <c r="O123" s="483"/>
      <c r="P123" s="38"/>
      <c r="Q123" s="144"/>
      <c r="R123" s="144"/>
      <c r="S123" s="38">
        <f t="shared" si="13"/>
        <v>0</v>
      </c>
      <c r="T123" s="38">
        <f t="shared" si="14"/>
        <v>0</v>
      </c>
      <c r="U123" s="144"/>
      <c r="V123" s="144"/>
      <c r="W123" s="203">
        <f t="shared" si="15"/>
        <v>0</v>
      </c>
      <c r="X123" s="38"/>
      <c r="Y123" s="38"/>
      <c r="Z123" s="144"/>
      <c r="AA123" s="362">
        <f t="shared" si="16"/>
        <v>0</v>
      </c>
      <c r="AB123" s="222">
        <v>6.6500000000000004E-2</v>
      </c>
      <c r="AC123" s="162"/>
      <c r="AD123" s="144"/>
      <c r="AE123" s="170">
        <f t="shared" si="17"/>
        <v>6.6500000000000004E-2</v>
      </c>
      <c r="AF123" s="173">
        <f t="shared" si="18"/>
        <v>6.6500000000000004E-2</v>
      </c>
      <c r="AG123" s="459">
        <f t="shared" si="19"/>
        <v>-0.98467000000000005</v>
      </c>
    </row>
    <row r="124" spans="1:33" x14ac:dyDescent="0.25">
      <c r="A124" s="60">
        <v>103</v>
      </c>
      <c r="B124" s="78" t="s">
        <v>74</v>
      </c>
      <c r="C124" s="90" t="s">
        <v>12</v>
      </c>
      <c r="D124" s="432">
        <f>'Сб День 6 Нед 1'!AI124</f>
        <v>-0.18479999999999999</v>
      </c>
      <c r="E124" s="450"/>
      <c r="F124" s="489"/>
      <c r="G124" s="144"/>
      <c r="H124" s="404">
        <v>2.1600000000000001E-2</v>
      </c>
      <c r="I124" s="38"/>
      <c r="J124" s="508"/>
      <c r="K124" s="38">
        <f t="shared" si="11"/>
        <v>0</v>
      </c>
      <c r="L124" s="38">
        <f t="shared" si="12"/>
        <v>2.1600000000000001E-2</v>
      </c>
      <c r="M124" s="144"/>
      <c r="N124" s="144"/>
      <c r="O124" s="404">
        <v>2.1600000000000001E-2</v>
      </c>
      <c r="P124" s="38"/>
      <c r="Q124" s="144"/>
      <c r="R124" s="144"/>
      <c r="S124" s="38">
        <f t="shared" si="13"/>
        <v>0</v>
      </c>
      <c r="T124" s="38">
        <f t="shared" si="14"/>
        <v>2.1600000000000001E-2</v>
      </c>
      <c r="U124" s="144"/>
      <c r="V124" s="144"/>
      <c r="W124" s="203">
        <f t="shared" si="15"/>
        <v>0</v>
      </c>
      <c r="X124" s="38"/>
      <c r="Y124" s="38"/>
      <c r="Z124" s="144"/>
      <c r="AA124" s="362">
        <f t="shared" si="16"/>
        <v>0</v>
      </c>
      <c r="AB124" s="222">
        <v>1.3899999999999999E-2</v>
      </c>
      <c r="AC124" s="162"/>
      <c r="AD124" s="144"/>
      <c r="AE124" s="170">
        <f t="shared" si="17"/>
        <v>1.3899999999999999E-2</v>
      </c>
      <c r="AF124" s="173">
        <f t="shared" si="18"/>
        <v>5.7099999999999998E-2</v>
      </c>
      <c r="AG124" s="459">
        <f t="shared" si="19"/>
        <v>-0.2419</v>
      </c>
    </row>
    <row r="125" spans="1:33" x14ac:dyDescent="0.25">
      <c r="A125" s="60">
        <v>104</v>
      </c>
      <c r="B125" s="78" t="s">
        <v>75</v>
      </c>
      <c r="C125" s="90" t="s">
        <v>12</v>
      </c>
      <c r="D125" s="432">
        <f>'Сб День 6 Нед 1'!AI125</f>
        <v>-0.12875</v>
      </c>
      <c r="E125" s="450"/>
      <c r="F125" s="489"/>
      <c r="G125" s="144"/>
      <c r="H125" s="483"/>
      <c r="I125" s="38"/>
      <c r="J125" s="508"/>
      <c r="K125" s="38">
        <f t="shared" si="11"/>
        <v>0</v>
      </c>
      <c r="L125" s="38">
        <f t="shared" si="12"/>
        <v>0</v>
      </c>
      <c r="M125" s="144"/>
      <c r="N125" s="144"/>
      <c r="O125" s="483"/>
      <c r="P125" s="38"/>
      <c r="Q125" s="144"/>
      <c r="R125" s="144"/>
      <c r="S125" s="38">
        <f t="shared" si="13"/>
        <v>0</v>
      </c>
      <c r="T125" s="38">
        <f t="shared" si="14"/>
        <v>0</v>
      </c>
      <c r="U125" s="144"/>
      <c r="V125" s="144"/>
      <c r="W125" s="203">
        <f t="shared" si="15"/>
        <v>0</v>
      </c>
      <c r="X125" s="38"/>
      <c r="Y125" s="38"/>
      <c r="Z125" s="144"/>
      <c r="AA125" s="362">
        <f t="shared" si="16"/>
        <v>0</v>
      </c>
      <c r="AB125" s="222">
        <v>1.2500000000000001E-2</v>
      </c>
      <c r="AC125" s="162"/>
      <c r="AD125" s="144"/>
      <c r="AE125" s="170">
        <f t="shared" si="17"/>
        <v>1.2500000000000001E-2</v>
      </c>
      <c r="AF125" s="173">
        <f t="shared" si="18"/>
        <v>1.2500000000000001E-2</v>
      </c>
      <c r="AG125" s="459">
        <f t="shared" si="19"/>
        <v>-0.14125000000000001</v>
      </c>
    </row>
    <row r="126" spans="1:33" x14ac:dyDescent="0.25">
      <c r="A126" s="60">
        <v>105</v>
      </c>
      <c r="B126" s="78" t="s">
        <v>77</v>
      </c>
      <c r="C126" s="90" t="s">
        <v>12</v>
      </c>
      <c r="D126" s="432">
        <f>'Сб День 6 Нед 1'!AI126</f>
        <v>-0.29199999999999998</v>
      </c>
      <c r="E126" s="450"/>
      <c r="F126" s="489"/>
      <c r="G126" s="18"/>
      <c r="H126" s="483"/>
      <c r="I126" s="38"/>
      <c r="J126" s="100"/>
      <c r="K126" s="38">
        <f t="shared" si="11"/>
        <v>0</v>
      </c>
      <c r="L126" s="38">
        <f t="shared" si="12"/>
        <v>0</v>
      </c>
      <c r="M126" s="144"/>
      <c r="N126" s="18"/>
      <c r="O126" s="483"/>
      <c r="P126" s="38"/>
      <c r="Q126" s="18"/>
      <c r="R126" s="18"/>
      <c r="S126" s="38">
        <f t="shared" si="13"/>
        <v>0</v>
      </c>
      <c r="T126" s="38">
        <f t="shared" si="14"/>
        <v>0</v>
      </c>
      <c r="U126" s="144"/>
      <c r="V126" s="18"/>
      <c r="W126" s="203">
        <f t="shared" si="15"/>
        <v>0</v>
      </c>
      <c r="X126" s="38"/>
      <c r="Y126" s="38"/>
      <c r="Z126" s="144"/>
      <c r="AA126" s="362">
        <f t="shared" si="16"/>
        <v>0</v>
      </c>
      <c r="AB126" s="194"/>
      <c r="AC126" s="144"/>
      <c r="AD126" s="144"/>
      <c r="AE126" s="170">
        <f t="shared" si="17"/>
        <v>0</v>
      </c>
      <c r="AF126" s="173">
        <f t="shared" si="18"/>
        <v>0</v>
      </c>
      <c r="AG126" s="459">
        <f t="shared" si="19"/>
        <v>-0.29199999999999998</v>
      </c>
    </row>
    <row r="127" spans="1:33" x14ac:dyDescent="0.25">
      <c r="A127" s="60">
        <v>106</v>
      </c>
      <c r="B127" s="78" t="s">
        <v>76</v>
      </c>
      <c r="C127" s="90" t="s">
        <v>12</v>
      </c>
      <c r="D127" s="432">
        <f>'Сб День 6 Нед 1'!AI127</f>
        <v>0</v>
      </c>
      <c r="E127" s="450"/>
      <c r="F127" s="489"/>
      <c r="G127" s="18"/>
      <c r="H127" s="483"/>
      <c r="I127" s="38"/>
      <c r="J127" s="100"/>
      <c r="K127" s="38">
        <f t="shared" si="11"/>
        <v>0</v>
      </c>
      <c r="L127" s="38">
        <f t="shared" si="12"/>
        <v>0</v>
      </c>
      <c r="M127" s="144"/>
      <c r="N127" s="18"/>
      <c r="O127" s="483"/>
      <c r="P127" s="38"/>
      <c r="Q127" s="18"/>
      <c r="R127" s="18"/>
      <c r="S127" s="38">
        <f t="shared" si="13"/>
        <v>0</v>
      </c>
      <c r="T127" s="38">
        <f t="shared" si="14"/>
        <v>0</v>
      </c>
      <c r="U127" s="144"/>
      <c r="V127" s="18"/>
      <c r="W127" s="203">
        <f t="shared" si="15"/>
        <v>0</v>
      </c>
      <c r="X127" s="38"/>
      <c r="Y127" s="38"/>
      <c r="Z127" s="144"/>
      <c r="AA127" s="362">
        <f t="shared" si="16"/>
        <v>0</v>
      </c>
      <c r="AB127" s="194"/>
      <c r="AC127" s="162"/>
      <c r="AD127" s="144"/>
      <c r="AE127" s="170">
        <f t="shared" si="17"/>
        <v>0</v>
      </c>
      <c r="AF127" s="173">
        <f t="shared" si="18"/>
        <v>0</v>
      </c>
      <c r="AG127" s="459">
        <f t="shared" si="19"/>
        <v>0</v>
      </c>
    </row>
    <row r="128" spans="1:33" x14ac:dyDescent="0.25">
      <c r="A128" s="60">
        <v>107</v>
      </c>
      <c r="B128" s="91" t="s">
        <v>78</v>
      </c>
      <c r="C128" s="90" t="s">
        <v>12</v>
      </c>
      <c r="D128" s="432">
        <f>'Сб День 6 Нед 1'!AI128</f>
        <v>0</v>
      </c>
      <c r="E128" s="450"/>
      <c r="F128" s="489"/>
      <c r="G128" s="18"/>
      <c r="H128" s="483"/>
      <c r="I128" s="38"/>
      <c r="J128" s="100"/>
      <c r="K128" s="38">
        <f t="shared" si="11"/>
        <v>0</v>
      </c>
      <c r="L128" s="38">
        <f t="shared" si="12"/>
        <v>0</v>
      </c>
      <c r="M128" s="144"/>
      <c r="N128" s="18"/>
      <c r="O128" s="483"/>
      <c r="P128" s="38"/>
      <c r="Q128" s="18"/>
      <c r="R128" s="18"/>
      <c r="S128" s="38">
        <f t="shared" si="13"/>
        <v>0</v>
      </c>
      <c r="T128" s="38">
        <f t="shared" si="14"/>
        <v>0</v>
      </c>
      <c r="U128" s="144"/>
      <c r="V128" s="18"/>
      <c r="W128" s="203">
        <f t="shared" si="15"/>
        <v>0</v>
      </c>
      <c r="X128" s="38"/>
      <c r="Y128" s="38"/>
      <c r="Z128" s="144"/>
      <c r="AA128" s="362">
        <f t="shared" si="16"/>
        <v>0</v>
      </c>
      <c r="AB128" s="194"/>
      <c r="AC128" s="144"/>
      <c r="AD128" s="144"/>
      <c r="AE128" s="170">
        <f t="shared" si="17"/>
        <v>0</v>
      </c>
      <c r="AF128" s="173">
        <f t="shared" si="18"/>
        <v>0</v>
      </c>
      <c r="AG128" s="459">
        <f t="shared" si="19"/>
        <v>0</v>
      </c>
    </row>
    <row r="129" spans="1:33" x14ac:dyDescent="0.25">
      <c r="A129" s="60">
        <v>108</v>
      </c>
      <c r="B129" s="91" t="s">
        <v>105</v>
      </c>
      <c r="C129" s="90" t="s">
        <v>12</v>
      </c>
      <c r="D129" s="432">
        <f>'Сб День 6 Нед 1'!AI129</f>
        <v>0</v>
      </c>
      <c r="E129" s="450"/>
      <c r="F129" s="489"/>
      <c r="G129" s="18"/>
      <c r="H129" s="483"/>
      <c r="I129" s="38"/>
      <c r="J129" s="100"/>
      <c r="K129" s="38">
        <f t="shared" si="11"/>
        <v>0</v>
      </c>
      <c r="L129" s="38">
        <f t="shared" si="12"/>
        <v>0</v>
      </c>
      <c r="M129" s="144"/>
      <c r="N129" s="18"/>
      <c r="O129" s="483"/>
      <c r="P129" s="38"/>
      <c r="Q129" s="18"/>
      <c r="R129" s="18"/>
      <c r="S129" s="38">
        <f t="shared" si="13"/>
        <v>0</v>
      </c>
      <c r="T129" s="38">
        <f t="shared" si="14"/>
        <v>0</v>
      </c>
      <c r="U129" s="144"/>
      <c r="V129" s="18"/>
      <c r="W129" s="203">
        <f t="shared" si="15"/>
        <v>0</v>
      </c>
      <c r="X129" s="38"/>
      <c r="Y129" s="38"/>
      <c r="Z129" s="144"/>
      <c r="AA129" s="362">
        <f t="shared" si="16"/>
        <v>0</v>
      </c>
      <c r="AB129" s="194"/>
      <c r="AC129" s="144"/>
      <c r="AD129" s="144"/>
      <c r="AE129" s="170">
        <f t="shared" si="17"/>
        <v>0</v>
      </c>
      <c r="AF129" s="173">
        <f t="shared" si="18"/>
        <v>0</v>
      </c>
      <c r="AG129" s="459">
        <f t="shared" si="19"/>
        <v>0</v>
      </c>
    </row>
    <row r="130" spans="1:33" x14ac:dyDescent="0.25">
      <c r="A130" s="60">
        <v>109</v>
      </c>
      <c r="B130" s="91" t="s">
        <v>190</v>
      </c>
      <c r="C130" s="90" t="s">
        <v>12</v>
      </c>
      <c r="D130" s="432">
        <f>'Сб День 6 Нед 1'!AI130</f>
        <v>0</v>
      </c>
      <c r="E130" s="450"/>
      <c r="F130" s="489"/>
      <c r="G130" s="18"/>
      <c r="H130" s="483"/>
      <c r="I130" s="38"/>
      <c r="J130" s="100"/>
      <c r="K130" s="38">
        <f t="shared" si="11"/>
        <v>0</v>
      </c>
      <c r="L130" s="38">
        <f t="shared" si="12"/>
        <v>0</v>
      </c>
      <c r="M130" s="144"/>
      <c r="N130" s="18"/>
      <c r="O130" s="483"/>
      <c r="P130" s="38"/>
      <c r="Q130" s="18"/>
      <c r="R130" s="18"/>
      <c r="S130" s="38">
        <f t="shared" si="13"/>
        <v>0</v>
      </c>
      <c r="T130" s="38">
        <f t="shared" si="14"/>
        <v>0</v>
      </c>
      <c r="U130" s="144"/>
      <c r="V130" s="18"/>
      <c r="W130" s="203">
        <f t="shared" si="15"/>
        <v>0</v>
      </c>
      <c r="X130" s="38"/>
      <c r="Y130" s="38"/>
      <c r="Z130" s="144"/>
      <c r="AA130" s="362">
        <f t="shared" si="16"/>
        <v>0</v>
      </c>
      <c r="AB130" s="194"/>
      <c r="AC130" s="144"/>
      <c r="AD130" s="144"/>
      <c r="AE130" s="170">
        <f t="shared" si="17"/>
        <v>0</v>
      </c>
      <c r="AF130" s="173">
        <f t="shared" si="18"/>
        <v>0</v>
      </c>
      <c r="AG130" s="459">
        <f t="shared" si="19"/>
        <v>0</v>
      </c>
    </row>
    <row r="131" spans="1:33" x14ac:dyDescent="0.25">
      <c r="A131" s="589" t="s">
        <v>214</v>
      </c>
      <c r="B131" s="590"/>
      <c r="C131" s="98"/>
      <c r="D131" s="432">
        <f>'Сб День 6 Нед 1'!AI131</f>
        <v>0</v>
      </c>
      <c r="E131" s="455"/>
      <c r="F131" s="486"/>
      <c r="G131" s="84"/>
      <c r="H131" s="486"/>
      <c r="I131" s="38"/>
      <c r="J131" s="511"/>
      <c r="K131" s="38">
        <f t="shared" si="11"/>
        <v>0</v>
      </c>
      <c r="L131" s="38">
        <f t="shared" si="12"/>
        <v>0</v>
      </c>
      <c r="M131" s="149"/>
      <c r="N131" s="84"/>
      <c r="O131" s="486"/>
      <c r="P131" s="38"/>
      <c r="Q131" s="84"/>
      <c r="R131" s="84"/>
      <c r="S131" s="38">
        <f t="shared" si="13"/>
        <v>0</v>
      </c>
      <c r="T131" s="38">
        <f t="shared" si="14"/>
        <v>0</v>
      </c>
      <c r="U131" s="84"/>
      <c r="V131" s="84"/>
      <c r="W131" s="203">
        <f t="shared" si="15"/>
        <v>0</v>
      </c>
      <c r="X131" s="149"/>
      <c r="Y131" s="149"/>
      <c r="Z131" s="84"/>
      <c r="AA131" s="362">
        <f t="shared" si="16"/>
        <v>0</v>
      </c>
      <c r="AB131" s="197"/>
      <c r="AC131" s="84"/>
      <c r="AD131" s="84"/>
      <c r="AE131" s="170">
        <f t="shared" si="17"/>
        <v>0</v>
      </c>
      <c r="AF131" s="173">
        <f t="shared" si="18"/>
        <v>0</v>
      </c>
      <c r="AG131" s="459">
        <f t="shared" si="19"/>
        <v>0</v>
      </c>
    </row>
    <row r="132" spans="1:33" x14ac:dyDescent="0.25">
      <c r="A132" s="332">
        <v>110</v>
      </c>
      <c r="B132" s="87" t="s">
        <v>93</v>
      </c>
      <c r="C132" s="99" t="s">
        <v>12</v>
      </c>
      <c r="D132" s="432">
        <f>'Сб День 6 Нед 1'!AI132</f>
        <v>0</v>
      </c>
      <c r="E132" s="456"/>
      <c r="F132" s="483"/>
      <c r="G132" s="18"/>
      <c r="H132" s="483"/>
      <c r="I132" s="38"/>
      <c r="J132" s="100"/>
      <c r="K132" s="38">
        <f t="shared" si="11"/>
        <v>0</v>
      </c>
      <c r="L132" s="38">
        <f t="shared" si="12"/>
        <v>0</v>
      </c>
      <c r="M132" s="38"/>
      <c r="N132" s="18"/>
      <c r="O132" s="483"/>
      <c r="P132" s="38"/>
      <c r="Q132" s="100"/>
      <c r="R132" s="100"/>
      <c r="S132" s="38">
        <f t="shared" si="13"/>
        <v>0</v>
      </c>
      <c r="T132" s="38">
        <f t="shared" si="14"/>
        <v>0</v>
      </c>
      <c r="U132" s="83"/>
      <c r="V132" s="18"/>
      <c r="W132" s="203">
        <f t="shared" si="15"/>
        <v>0</v>
      </c>
      <c r="X132" s="148"/>
      <c r="Y132" s="148"/>
      <c r="Z132" s="83"/>
      <c r="AA132" s="362">
        <f t="shared" si="16"/>
        <v>0</v>
      </c>
      <c r="AB132" s="198"/>
      <c r="AC132" s="83"/>
      <c r="AD132" s="83"/>
      <c r="AE132" s="170">
        <f t="shared" si="17"/>
        <v>0</v>
      </c>
      <c r="AF132" s="173">
        <f t="shared" si="18"/>
        <v>0</v>
      </c>
      <c r="AG132" s="459">
        <f t="shared" si="19"/>
        <v>0</v>
      </c>
    </row>
    <row r="133" spans="1:33" x14ac:dyDescent="0.25">
      <c r="A133" s="332">
        <v>111</v>
      </c>
      <c r="B133" s="87" t="s">
        <v>94</v>
      </c>
      <c r="C133" s="99" t="s">
        <v>12</v>
      </c>
      <c r="D133" s="432">
        <f>'Сб День 6 Нед 1'!AI133</f>
        <v>0</v>
      </c>
      <c r="E133" s="456"/>
      <c r="F133" s="483"/>
      <c r="G133" s="18"/>
      <c r="H133" s="483"/>
      <c r="I133" s="38"/>
      <c r="J133" s="100"/>
      <c r="K133" s="38">
        <f t="shared" si="11"/>
        <v>0</v>
      </c>
      <c r="L133" s="38">
        <f t="shared" si="12"/>
        <v>0</v>
      </c>
      <c r="M133" s="38"/>
      <c r="N133" s="18"/>
      <c r="O133" s="483"/>
      <c r="P133" s="38"/>
      <c r="Q133" s="100"/>
      <c r="R133" s="100"/>
      <c r="S133" s="38">
        <f t="shared" si="13"/>
        <v>0</v>
      </c>
      <c r="T133" s="38">
        <f t="shared" si="14"/>
        <v>0</v>
      </c>
      <c r="U133" s="83"/>
      <c r="V133" s="18"/>
      <c r="W133" s="203">
        <f t="shared" si="15"/>
        <v>0</v>
      </c>
      <c r="X133" s="148"/>
      <c r="Y133" s="148"/>
      <c r="Z133" s="83"/>
      <c r="AA133" s="362">
        <f t="shared" si="16"/>
        <v>0</v>
      </c>
      <c r="AB133" s="198"/>
      <c r="AC133" s="83"/>
      <c r="AD133" s="83"/>
      <c r="AE133" s="170">
        <f t="shared" si="17"/>
        <v>0</v>
      </c>
      <c r="AF133" s="173">
        <f t="shared" si="18"/>
        <v>0</v>
      </c>
      <c r="AG133" s="459">
        <f t="shared" si="19"/>
        <v>0</v>
      </c>
    </row>
    <row r="134" spans="1:33" x14ac:dyDescent="0.25">
      <c r="A134" s="332">
        <v>112</v>
      </c>
      <c r="B134" s="87" t="s">
        <v>95</v>
      </c>
      <c r="C134" s="99" t="s">
        <v>12</v>
      </c>
      <c r="D134" s="432">
        <f>'Сб День 6 Нед 1'!AI134</f>
        <v>0</v>
      </c>
      <c r="E134" s="456"/>
      <c r="F134" s="483"/>
      <c r="G134" s="18"/>
      <c r="H134" s="483"/>
      <c r="I134" s="38"/>
      <c r="J134" s="100"/>
      <c r="K134" s="38">
        <f t="shared" si="11"/>
        <v>0</v>
      </c>
      <c r="L134" s="38">
        <f t="shared" si="12"/>
        <v>0</v>
      </c>
      <c r="M134" s="38"/>
      <c r="N134" s="18"/>
      <c r="O134" s="483"/>
      <c r="P134" s="38"/>
      <c r="Q134" s="100"/>
      <c r="R134" s="100"/>
      <c r="S134" s="38">
        <f t="shared" si="13"/>
        <v>0</v>
      </c>
      <c r="T134" s="38">
        <f t="shared" si="14"/>
        <v>0</v>
      </c>
      <c r="U134" s="83"/>
      <c r="V134" s="18"/>
      <c r="W134" s="203">
        <f t="shared" si="15"/>
        <v>0</v>
      </c>
      <c r="X134" s="148"/>
      <c r="Y134" s="148"/>
      <c r="Z134" s="83"/>
      <c r="AA134" s="362">
        <f t="shared" si="16"/>
        <v>0</v>
      </c>
      <c r="AB134" s="198"/>
      <c r="AC134" s="83"/>
      <c r="AD134" s="83"/>
      <c r="AE134" s="170">
        <f t="shared" si="17"/>
        <v>0</v>
      </c>
      <c r="AF134" s="173">
        <f t="shared" si="18"/>
        <v>0</v>
      </c>
      <c r="AG134" s="459">
        <f t="shared" si="19"/>
        <v>0</v>
      </c>
    </row>
    <row r="135" spans="1:33" x14ac:dyDescent="0.25">
      <c r="A135" s="332">
        <v>113</v>
      </c>
      <c r="B135" s="87" t="s">
        <v>96</v>
      </c>
      <c r="C135" s="99" t="s">
        <v>12</v>
      </c>
      <c r="D135" s="432">
        <f>'Сб День 6 Нед 1'!AI135</f>
        <v>0</v>
      </c>
      <c r="E135" s="456"/>
      <c r="F135" s="483"/>
      <c r="G135" s="18"/>
      <c r="H135" s="483"/>
      <c r="I135" s="38"/>
      <c r="J135" s="100"/>
      <c r="K135" s="38">
        <f t="shared" si="11"/>
        <v>0</v>
      </c>
      <c r="L135" s="38">
        <f t="shared" si="12"/>
        <v>0</v>
      </c>
      <c r="M135" s="38"/>
      <c r="N135" s="18"/>
      <c r="O135" s="483"/>
      <c r="P135" s="38"/>
      <c r="Q135" s="100"/>
      <c r="R135" s="100"/>
      <c r="S135" s="38">
        <f t="shared" si="13"/>
        <v>0</v>
      </c>
      <c r="T135" s="38">
        <f t="shared" si="14"/>
        <v>0</v>
      </c>
      <c r="U135" s="83"/>
      <c r="V135" s="18"/>
      <c r="W135" s="203">
        <f t="shared" si="15"/>
        <v>0</v>
      </c>
      <c r="X135" s="148"/>
      <c r="Y135" s="148"/>
      <c r="Z135" s="83"/>
      <c r="AA135" s="362">
        <f t="shared" si="16"/>
        <v>0</v>
      </c>
      <c r="AB135" s="198"/>
      <c r="AC135" s="83"/>
      <c r="AD135" s="83"/>
      <c r="AE135" s="170">
        <f t="shared" si="17"/>
        <v>0</v>
      </c>
      <c r="AF135" s="173">
        <f t="shared" si="18"/>
        <v>0</v>
      </c>
      <c r="AG135" s="459">
        <f t="shared" ref="AG135:AG148" si="20">(D135+E135)-AF135</f>
        <v>0</v>
      </c>
    </row>
    <row r="136" spans="1:33" x14ac:dyDescent="0.25">
      <c r="A136" s="332">
        <v>114</v>
      </c>
      <c r="B136" s="87" t="s">
        <v>97</v>
      </c>
      <c r="C136" s="99" t="s">
        <v>12</v>
      </c>
      <c r="D136" s="432">
        <f>'Сб День 6 Нед 1'!AI136</f>
        <v>0</v>
      </c>
      <c r="E136" s="456"/>
      <c r="F136" s="483"/>
      <c r="G136" s="18"/>
      <c r="H136" s="483"/>
      <c r="I136" s="38"/>
      <c r="J136" s="100"/>
      <c r="K136" s="38">
        <f t="shared" ref="K136:K148" si="21">(G136+I136+J136)*$K$5</f>
        <v>0</v>
      </c>
      <c r="L136" s="38">
        <f t="shared" ref="L136:L148" si="22">(F136+H136+I136+J136)*$L$5</f>
        <v>0</v>
      </c>
      <c r="M136" s="38"/>
      <c r="N136" s="18"/>
      <c r="O136" s="483"/>
      <c r="P136" s="38"/>
      <c r="Q136" s="100"/>
      <c r="R136" s="100"/>
      <c r="S136" s="38">
        <f t="shared" ref="S136:S148" si="23">(N136+P136+Q136)*$S$5</f>
        <v>0</v>
      </c>
      <c r="T136" s="38">
        <f t="shared" ref="T136:T148" si="24">(M136+O136+P136+Q136)*$T$5</f>
        <v>0</v>
      </c>
      <c r="U136" s="83"/>
      <c r="V136" s="18"/>
      <c r="W136" s="203">
        <f t="shared" ref="W136:W148" si="25">(V136+U136)*$W$5</f>
        <v>0</v>
      </c>
      <c r="X136" s="148"/>
      <c r="Y136" s="148"/>
      <c r="Z136" s="83"/>
      <c r="AA136" s="362">
        <f t="shared" ref="AA136:AA148" si="26">(Z136+Y136+X136)*$AA$5</f>
        <v>0</v>
      </c>
      <c r="AB136" s="198"/>
      <c r="AC136" s="83"/>
      <c r="AD136" s="83"/>
      <c r="AE136" s="170">
        <f t="shared" ref="AE136:AE148" si="27">(AD136+AC136+AB136)*$AE$5</f>
        <v>0</v>
      </c>
      <c r="AF136" s="173">
        <f t="shared" ref="AF136:AF148" si="28">K136+L136+S136+T136+W136+AE136</f>
        <v>0</v>
      </c>
      <c r="AG136" s="459">
        <f t="shared" si="20"/>
        <v>0</v>
      </c>
    </row>
    <row r="137" spans="1:33" x14ac:dyDescent="0.25">
      <c r="A137" s="101"/>
      <c r="B137" s="99" t="s">
        <v>98</v>
      </c>
      <c r="C137" s="18"/>
      <c r="D137" s="432">
        <f>'Сб День 6 Нед 1'!AI137</f>
        <v>0</v>
      </c>
      <c r="E137" s="454"/>
      <c r="F137" s="483"/>
      <c r="G137" s="18"/>
      <c r="H137" s="483"/>
      <c r="I137" s="38"/>
      <c r="J137" s="100"/>
      <c r="K137" s="38">
        <f t="shared" si="21"/>
        <v>0</v>
      </c>
      <c r="L137" s="38">
        <f t="shared" si="22"/>
        <v>0</v>
      </c>
      <c r="M137" s="38"/>
      <c r="N137" s="18"/>
      <c r="O137" s="483"/>
      <c r="P137" s="38"/>
      <c r="Q137" s="18"/>
      <c r="R137" s="18"/>
      <c r="S137" s="38">
        <f t="shared" si="23"/>
        <v>0</v>
      </c>
      <c r="T137" s="38">
        <f t="shared" si="24"/>
        <v>0</v>
      </c>
      <c r="U137" s="83"/>
      <c r="V137" s="18"/>
      <c r="W137" s="203">
        <f t="shared" si="25"/>
        <v>0</v>
      </c>
      <c r="X137" s="53"/>
      <c r="Y137" s="53"/>
      <c r="Z137" s="83"/>
      <c r="AA137" s="362">
        <f t="shared" si="26"/>
        <v>0</v>
      </c>
      <c r="AB137" s="198"/>
      <c r="AC137" s="83"/>
      <c r="AD137" s="83"/>
      <c r="AE137" s="170">
        <f t="shared" si="27"/>
        <v>0</v>
      </c>
      <c r="AF137" s="173">
        <f t="shared" si="28"/>
        <v>0</v>
      </c>
      <c r="AG137" s="459">
        <f t="shared" si="20"/>
        <v>0</v>
      </c>
    </row>
    <row r="138" spans="1:33" x14ac:dyDescent="0.25">
      <c r="A138" s="401">
        <v>115</v>
      </c>
      <c r="B138" s="400" t="s">
        <v>239</v>
      </c>
      <c r="C138" s="399" t="s">
        <v>82</v>
      </c>
      <c r="D138" s="432">
        <f>'Сб День 6 Нед 1'!AI138</f>
        <v>-2</v>
      </c>
      <c r="E138" s="422"/>
      <c r="F138" s="483"/>
      <c r="G138" s="18"/>
      <c r="H138" s="483"/>
      <c r="I138" s="38"/>
      <c r="J138" s="100"/>
      <c r="K138" s="38">
        <f t="shared" si="21"/>
        <v>0</v>
      </c>
      <c r="L138" s="38">
        <f t="shared" si="22"/>
        <v>0</v>
      </c>
      <c r="M138" s="483"/>
      <c r="N138" s="18"/>
      <c r="O138" s="483"/>
      <c r="P138" s="38"/>
      <c r="Q138" s="18"/>
      <c r="R138" s="18"/>
      <c r="S138" s="38">
        <f t="shared" si="23"/>
        <v>0</v>
      </c>
      <c r="T138" s="38">
        <f t="shared" si="24"/>
        <v>0</v>
      </c>
      <c r="U138" s="83"/>
      <c r="V138" s="18"/>
      <c r="W138" s="203"/>
      <c r="X138" s="53"/>
      <c r="Y138" s="53"/>
      <c r="Z138" s="83"/>
      <c r="AA138" s="362"/>
      <c r="AB138" s="198"/>
      <c r="AC138" s="83"/>
      <c r="AD138" s="83"/>
      <c r="AE138" s="170"/>
      <c r="AF138" s="173">
        <f t="shared" si="28"/>
        <v>0</v>
      </c>
      <c r="AG138" s="459">
        <f t="shared" si="20"/>
        <v>-2</v>
      </c>
    </row>
    <row r="139" spans="1:33" x14ac:dyDescent="0.25">
      <c r="A139" s="244">
        <v>116</v>
      </c>
      <c r="B139" s="260" t="s">
        <v>86</v>
      </c>
      <c r="C139" s="61" t="s">
        <v>12</v>
      </c>
      <c r="D139" s="432">
        <f>'Сб День 6 Нед 1'!AI139</f>
        <v>0</v>
      </c>
      <c r="E139" s="63"/>
      <c r="F139" s="483"/>
      <c r="G139" s="18"/>
      <c r="H139" s="484"/>
      <c r="I139" s="38"/>
      <c r="J139" s="100"/>
      <c r="K139" s="38">
        <f t="shared" si="21"/>
        <v>0</v>
      </c>
      <c r="L139" s="38">
        <f t="shared" si="22"/>
        <v>0</v>
      </c>
      <c r="M139" s="38"/>
      <c r="N139" s="18"/>
      <c r="O139" s="484"/>
      <c r="P139" s="38"/>
      <c r="Q139" s="18"/>
      <c r="R139" s="18"/>
      <c r="S139" s="38">
        <f t="shared" si="23"/>
        <v>0</v>
      </c>
      <c r="T139" s="38">
        <f t="shared" si="24"/>
        <v>0</v>
      </c>
      <c r="U139" s="18"/>
      <c r="V139" s="18"/>
      <c r="W139" s="203">
        <f t="shared" si="25"/>
        <v>0</v>
      </c>
      <c r="X139" s="35"/>
      <c r="Y139" s="35"/>
      <c r="Z139" s="18"/>
      <c r="AA139" s="362">
        <f t="shared" si="26"/>
        <v>0</v>
      </c>
      <c r="AB139" s="198"/>
      <c r="AC139" s="18"/>
      <c r="AD139" s="18"/>
      <c r="AE139" s="170">
        <f t="shared" si="27"/>
        <v>0</v>
      </c>
      <c r="AF139" s="173">
        <f t="shared" si="28"/>
        <v>0</v>
      </c>
      <c r="AG139" s="459">
        <f t="shared" si="20"/>
        <v>0</v>
      </c>
    </row>
    <row r="140" spans="1:33" x14ac:dyDescent="0.25">
      <c r="A140" s="401">
        <v>117</v>
      </c>
      <c r="B140" s="261" t="s">
        <v>217</v>
      </c>
      <c r="C140" s="63" t="s">
        <v>82</v>
      </c>
      <c r="D140" s="432">
        <f>'Сб День 6 Нед 1'!AI140</f>
        <v>-2</v>
      </c>
      <c r="E140" s="63"/>
      <c r="F140" s="483"/>
      <c r="G140" s="18"/>
      <c r="H140" s="484"/>
      <c r="I140" s="38"/>
      <c r="J140" s="100"/>
      <c r="K140" s="38">
        <f t="shared" si="21"/>
        <v>0</v>
      </c>
      <c r="L140" s="38">
        <f t="shared" si="22"/>
        <v>0</v>
      </c>
      <c r="M140" s="38"/>
      <c r="N140" s="18"/>
      <c r="O140" s="484"/>
      <c r="P140" s="38"/>
      <c r="Q140" s="18"/>
      <c r="R140" s="18"/>
      <c r="S140" s="38">
        <f t="shared" si="23"/>
        <v>0</v>
      </c>
      <c r="T140" s="38">
        <f t="shared" si="24"/>
        <v>0</v>
      </c>
      <c r="U140" s="18"/>
      <c r="V140" s="18"/>
      <c r="W140" s="203">
        <f t="shared" si="25"/>
        <v>0</v>
      </c>
      <c r="X140" s="35"/>
      <c r="Y140" s="35"/>
      <c r="Z140" s="18"/>
      <c r="AA140" s="362">
        <f t="shared" si="26"/>
        <v>0</v>
      </c>
      <c r="AB140" s="161"/>
      <c r="AC140" s="18"/>
      <c r="AD140" s="18"/>
      <c r="AE140" s="170">
        <f t="shared" si="27"/>
        <v>0</v>
      </c>
      <c r="AF140" s="173">
        <f t="shared" si="28"/>
        <v>0</v>
      </c>
      <c r="AG140" s="459">
        <f t="shared" si="20"/>
        <v>-2</v>
      </c>
    </row>
    <row r="141" spans="1:33" x14ac:dyDescent="0.25">
      <c r="A141" s="244">
        <v>118</v>
      </c>
      <c r="B141" s="260" t="s">
        <v>211</v>
      </c>
      <c r="C141" s="61" t="s">
        <v>12</v>
      </c>
      <c r="D141" s="432">
        <f>'Сб День 6 Нед 1'!AI141</f>
        <v>0</v>
      </c>
      <c r="E141" s="63"/>
      <c r="F141" s="483"/>
      <c r="G141" s="18"/>
      <c r="H141" s="484"/>
      <c r="I141" s="38"/>
      <c r="J141" s="100"/>
      <c r="K141" s="38">
        <f t="shared" si="21"/>
        <v>0</v>
      </c>
      <c r="L141" s="38">
        <f t="shared" si="22"/>
        <v>0</v>
      </c>
      <c r="M141" s="38"/>
      <c r="N141" s="18"/>
      <c r="O141" s="484"/>
      <c r="P141" s="38"/>
      <c r="Q141" s="18"/>
      <c r="R141" s="18"/>
      <c r="S141" s="38">
        <f t="shared" si="23"/>
        <v>0</v>
      </c>
      <c r="T141" s="38">
        <f t="shared" si="24"/>
        <v>0</v>
      </c>
      <c r="U141" s="18"/>
      <c r="V141" s="18"/>
      <c r="W141" s="203">
        <f t="shared" si="25"/>
        <v>0</v>
      </c>
      <c r="X141" s="35"/>
      <c r="Y141" s="35"/>
      <c r="Z141" s="18"/>
      <c r="AA141" s="362">
        <f t="shared" si="26"/>
        <v>0</v>
      </c>
      <c r="AB141" s="198"/>
      <c r="AC141" s="18"/>
      <c r="AD141" s="18"/>
      <c r="AE141" s="170">
        <f t="shared" si="27"/>
        <v>0</v>
      </c>
      <c r="AF141" s="173">
        <f t="shared" si="28"/>
        <v>0</v>
      </c>
      <c r="AG141" s="459">
        <f t="shared" si="20"/>
        <v>0</v>
      </c>
    </row>
    <row r="142" spans="1:33" x14ac:dyDescent="0.25">
      <c r="A142" s="401">
        <v>119</v>
      </c>
      <c r="B142" s="260" t="s">
        <v>192</v>
      </c>
      <c r="C142" s="61" t="s">
        <v>12</v>
      </c>
      <c r="D142" s="432">
        <f>'Сб День 6 Нед 1'!AI142</f>
        <v>0</v>
      </c>
      <c r="E142" s="63"/>
      <c r="F142" s="483"/>
      <c r="G142" s="18"/>
      <c r="H142" s="484"/>
      <c r="I142" s="38"/>
      <c r="J142" s="100"/>
      <c r="K142" s="38">
        <f t="shared" si="21"/>
        <v>0</v>
      </c>
      <c r="L142" s="38">
        <f t="shared" si="22"/>
        <v>0</v>
      </c>
      <c r="M142" s="38"/>
      <c r="N142" s="18"/>
      <c r="O142" s="484"/>
      <c r="P142" s="38"/>
      <c r="Q142" s="18"/>
      <c r="R142" s="18"/>
      <c r="S142" s="38">
        <f t="shared" si="23"/>
        <v>0</v>
      </c>
      <c r="T142" s="38">
        <f t="shared" si="24"/>
        <v>0</v>
      </c>
      <c r="U142" s="18"/>
      <c r="V142" s="18"/>
      <c r="W142" s="203">
        <f t="shared" si="25"/>
        <v>0</v>
      </c>
      <c r="X142" s="35"/>
      <c r="Y142" s="35"/>
      <c r="Z142" s="18"/>
      <c r="AA142" s="362">
        <f t="shared" si="26"/>
        <v>0</v>
      </c>
      <c r="AB142" s="198"/>
      <c r="AC142" s="18"/>
      <c r="AD142" s="18"/>
      <c r="AE142" s="170">
        <f t="shared" si="27"/>
        <v>0</v>
      </c>
      <c r="AF142" s="173">
        <f t="shared" si="28"/>
        <v>0</v>
      </c>
      <c r="AG142" s="459">
        <f t="shared" si="20"/>
        <v>0</v>
      </c>
    </row>
    <row r="143" spans="1:33" x14ac:dyDescent="0.25">
      <c r="A143" s="244">
        <v>120</v>
      </c>
      <c r="B143" s="22" t="s">
        <v>19</v>
      </c>
      <c r="C143" s="23" t="s">
        <v>12</v>
      </c>
      <c r="D143" s="432">
        <f>'Сб День 6 Нед 1'!AI143</f>
        <v>0</v>
      </c>
      <c r="E143" s="31"/>
      <c r="F143" s="483"/>
      <c r="G143" s="18"/>
      <c r="H143" s="488"/>
      <c r="I143" s="38"/>
      <c r="J143" s="100"/>
      <c r="K143" s="38">
        <f t="shared" si="21"/>
        <v>0</v>
      </c>
      <c r="L143" s="38">
        <f t="shared" si="22"/>
        <v>0</v>
      </c>
      <c r="M143" s="38"/>
      <c r="N143" s="18"/>
      <c r="O143" s="488"/>
      <c r="P143" s="38"/>
      <c r="Q143" s="18"/>
      <c r="R143" s="18"/>
      <c r="S143" s="38">
        <f t="shared" si="23"/>
        <v>0</v>
      </c>
      <c r="T143" s="38">
        <f t="shared" si="24"/>
        <v>0</v>
      </c>
      <c r="U143" s="18"/>
      <c r="V143" s="18"/>
      <c r="W143" s="203">
        <f t="shared" si="25"/>
        <v>0</v>
      </c>
      <c r="X143" s="35"/>
      <c r="Y143" s="35"/>
      <c r="Z143" s="18"/>
      <c r="AA143" s="362">
        <f t="shared" si="26"/>
        <v>0</v>
      </c>
      <c r="AB143" s="198"/>
      <c r="AC143" s="18"/>
      <c r="AD143" s="18"/>
      <c r="AE143" s="170">
        <f t="shared" si="27"/>
        <v>0</v>
      </c>
      <c r="AF143" s="173">
        <f t="shared" si="28"/>
        <v>0</v>
      </c>
      <c r="AG143" s="459">
        <f t="shared" si="20"/>
        <v>0</v>
      </c>
    </row>
    <row r="144" spans="1:33" ht="22.5" x14ac:dyDescent="0.25">
      <c r="A144" s="401">
        <v>121</v>
      </c>
      <c r="B144" s="260" t="s">
        <v>307</v>
      </c>
      <c r="C144" s="61" t="s">
        <v>82</v>
      </c>
      <c r="D144" s="432">
        <f>'Сб День 6 Нед 1'!AI144</f>
        <v>-2</v>
      </c>
      <c r="E144" s="63"/>
      <c r="F144" s="483"/>
      <c r="G144" s="18"/>
      <c r="H144" s="488"/>
      <c r="I144" s="38"/>
      <c r="J144" s="100"/>
      <c r="K144" s="38">
        <f t="shared" si="21"/>
        <v>0</v>
      </c>
      <c r="L144" s="38">
        <f t="shared" si="22"/>
        <v>0</v>
      </c>
      <c r="M144" s="38"/>
      <c r="N144" s="18"/>
      <c r="O144" s="488"/>
      <c r="P144" s="38"/>
      <c r="Q144" s="18"/>
      <c r="R144" s="18"/>
      <c r="S144" s="38">
        <f t="shared" si="23"/>
        <v>0</v>
      </c>
      <c r="T144" s="38">
        <f t="shared" si="24"/>
        <v>0</v>
      </c>
      <c r="U144" s="18"/>
      <c r="V144" s="18"/>
      <c r="W144" s="203">
        <f t="shared" si="25"/>
        <v>0</v>
      </c>
      <c r="X144" s="35"/>
      <c r="Y144" s="35"/>
      <c r="Z144" s="18"/>
      <c r="AA144" s="362">
        <f t="shared" si="26"/>
        <v>0</v>
      </c>
      <c r="AB144" s="198"/>
      <c r="AC144" s="18"/>
      <c r="AD144" s="18"/>
      <c r="AE144" s="170">
        <f t="shared" si="27"/>
        <v>0</v>
      </c>
      <c r="AF144" s="173">
        <f t="shared" si="28"/>
        <v>0</v>
      </c>
      <c r="AG144" s="459">
        <f t="shared" si="20"/>
        <v>-2</v>
      </c>
    </row>
    <row r="145" spans="1:33" x14ac:dyDescent="0.25">
      <c r="A145" s="244">
        <v>122</v>
      </c>
      <c r="B145" s="260" t="s">
        <v>212</v>
      </c>
      <c r="C145" s="61" t="s">
        <v>82</v>
      </c>
      <c r="D145" s="432">
        <f>'Сб День 6 Нед 1'!AI145</f>
        <v>0</v>
      </c>
      <c r="E145" s="63"/>
      <c r="F145" s="483"/>
      <c r="G145" s="18"/>
      <c r="H145" s="484"/>
      <c r="I145" s="38"/>
      <c r="J145" s="100"/>
      <c r="K145" s="38">
        <f t="shared" si="21"/>
        <v>0</v>
      </c>
      <c r="L145" s="38">
        <f t="shared" si="22"/>
        <v>0</v>
      </c>
      <c r="M145" s="38"/>
      <c r="N145" s="18"/>
      <c r="O145" s="484"/>
      <c r="P145" s="38"/>
      <c r="Q145" s="18"/>
      <c r="R145" s="18"/>
      <c r="S145" s="38">
        <f t="shared" si="23"/>
        <v>0</v>
      </c>
      <c r="T145" s="38">
        <f t="shared" si="24"/>
        <v>0</v>
      </c>
      <c r="U145" s="18"/>
      <c r="V145" s="18"/>
      <c r="W145" s="203">
        <f t="shared" si="25"/>
        <v>0</v>
      </c>
      <c r="X145" s="35"/>
      <c r="Y145" s="35"/>
      <c r="Z145" s="18"/>
      <c r="AA145" s="362">
        <f t="shared" si="26"/>
        <v>0</v>
      </c>
      <c r="AB145" s="198"/>
      <c r="AC145" s="18"/>
      <c r="AD145" s="18"/>
      <c r="AE145" s="170">
        <f t="shared" si="27"/>
        <v>0</v>
      </c>
      <c r="AF145" s="173">
        <f t="shared" si="28"/>
        <v>0</v>
      </c>
      <c r="AG145" s="459">
        <f t="shared" si="20"/>
        <v>0</v>
      </c>
    </row>
    <row r="146" spans="1:33" x14ac:dyDescent="0.25">
      <c r="A146" s="401">
        <v>123</v>
      </c>
      <c r="B146" s="260" t="s">
        <v>219</v>
      </c>
      <c r="C146" s="61" t="s">
        <v>82</v>
      </c>
      <c r="D146" s="432">
        <f>'Сб День 6 Нед 1'!AI146</f>
        <v>0</v>
      </c>
      <c r="E146" s="63"/>
      <c r="F146" s="483"/>
      <c r="G146" s="18"/>
      <c r="H146" s="484"/>
      <c r="I146" s="38"/>
      <c r="J146" s="100"/>
      <c r="K146" s="38">
        <f t="shared" si="21"/>
        <v>0</v>
      </c>
      <c r="L146" s="38">
        <f t="shared" si="22"/>
        <v>0</v>
      </c>
      <c r="M146" s="38"/>
      <c r="N146" s="18"/>
      <c r="O146" s="484"/>
      <c r="P146" s="38"/>
      <c r="Q146" s="18"/>
      <c r="R146" s="18"/>
      <c r="S146" s="38">
        <f t="shared" si="23"/>
        <v>0</v>
      </c>
      <c r="T146" s="38">
        <f t="shared" si="24"/>
        <v>0</v>
      </c>
      <c r="U146" s="18"/>
      <c r="V146" s="18"/>
      <c r="W146" s="203">
        <f t="shared" si="25"/>
        <v>0</v>
      </c>
      <c r="X146" s="18"/>
      <c r="Y146" s="18"/>
      <c r="Z146" s="18"/>
      <c r="AA146" s="362">
        <f t="shared" si="26"/>
        <v>0</v>
      </c>
      <c r="AB146" s="198"/>
      <c r="AC146" s="18"/>
      <c r="AD146" s="18"/>
      <c r="AE146" s="170">
        <f t="shared" si="27"/>
        <v>0</v>
      </c>
      <c r="AF146" s="173">
        <f t="shared" si="28"/>
        <v>0</v>
      </c>
      <c r="AG146" s="459">
        <f t="shared" si="20"/>
        <v>0</v>
      </c>
    </row>
    <row r="147" spans="1:33" ht="22.5" x14ac:dyDescent="0.25">
      <c r="A147" s="244">
        <v>124</v>
      </c>
      <c r="B147" s="260" t="s">
        <v>213</v>
      </c>
      <c r="C147" s="61" t="s">
        <v>82</v>
      </c>
      <c r="D147" s="432">
        <f>'Сб День 6 Нед 1'!AI147</f>
        <v>0</v>
      </c>
      <c r="E147" s="63"/>
      <c r="F147" s="483"/>
      <c r="G147" s="18"/>
      <c r="H147" s="484"/>
      <c r="I147" s="38"/>
      <c r="J147" s="100"/>
      <c r="K147" s="38">
        <f t="shared" si="21"/>
        <v>0</v>
      </c>
      <c r="L147" s="38">
        <f t="shared" si="22"/>
        <v>0</v>
      </c>
      <c r="M147" s="38"/>
      <c r="N147" s="18"/>
      <c r="O147" s="484"/>
      <c r="P147" s="38"/>
      <c r="Q147" s="18"/>
      <c r="R147" s="18"/>
      <c r="S147" s="38">
        <f t="shared" si="23"/>
        <v>0</v>
      </c>
      <c r="T147" s="38">
        <f t="shared" si="24"/>
        <v>0</v>
      </c>
      <c r="U147" s="18"/>
      <c r="V147" s="18"/>
      <c r="W147" s="203">
        <f t="shared" si="25"/>
        <v>0</v>
      </c>
      <c r="X147" s="18"/>
      <c r="Y147" s="18"/>
      <c r="Z147" s="18"/>
      <c r="AA147" s="362">
        <f t="shared" si="26"/>
        <v>0</v>
      </c>
      <c r="AB147" s="198"/>
      <c r="AC147" s="18"/>
      <c r="AD147" s="18"/>
      <c r="AE147" s="170">
        <f t="shared" si="27"/>
        <v>0</v>
      </c>
      <c r="AF147" s="173">
        <f t="shared" si="28"/>
        <v>0</v>
      </c>
      <c r="AG147" s="459">
        <f t="shared" si="20"/>
        <v>0</v>
      </c>
    </row>
    <row r="148" spans="1:33" x14ac:dyDescent="0.25">
      <c r="A148" s="401">
        <v>125</v>
      </c>
      <c r="B148" s="260" t="s">
        <v>191</v>
      </c>
      <c r="C148" s="61" t="s">
        <v>82</v>
      </c>
      <c r="D148" s="432">
        <f>'Сб День 6 Нед 1'!AI148</f>
        <v>0</v>
      </c>
      <c r="E148" s="63"/>
      <c r="F148" s="483"/>
      <c r="G148" s="18"/>
      <c r="H148" s="484"/>
      <c r="I148" s="35"/>
      <c r="J148" s="100"/>
      <c r="K148" s="38">
        <f t="shared" si="21"/>
        <v>0</v>
      </c>
      <c r="L148" s="38">
        <f t="shared" si="22"/>
        <v>0</v>
      </c>
      <c r="M148" s="38"/>
      <c r="N148" s="18"/>
      <c r="O148" s="484"/>
      <c r="P148" s="35"/>
      <c r="Q148" s="18"/>
      <c r="R148" s="18"/>
      <c r="S148" s="38">
        <f t="shared" si="23"/>
        <v>0</v>
      </c>
      <c r="T148" s="38">
        <f t="shared" si="24"/>
        <v>0</v>
      </c>
      <c r="U148" s="18"/>
      <c r="V148" s="18"/>
      <c r="W148" s="203">
        <f t="shared" si="25"/>
        <v>0</v>
      </c>
      <c r="X148" s="18"/>
      <c r="Y148" s="18"/>
      <c r="Z148" s="18"/>
      <c r="AA148" s="362">
        <f t="shared" si="26"/>
        <v>0</v>
      </c>
      <c r="AB148" s="198"/>
      <c r="AC148" s="18"/>
      <c r="AD148" s="18"/>
      <c r="AE148" s="170">
        <f t="shared" si="27"/>
        <v>0</v>
      </c>
      <c r="AF148" s="173">
        <f t="shared" si="28"/>
        <v>0</v>
      </c>
      <c r="AG148" s="459">
        <f t="shared" si="20"/>
        <v>0</v>
      </c>
    </row>
  </sheetData>
  <mergeCells count="16">
    <mergeCell ref="AG2:AG3"/>
    <mergeCell ref="A131:B131"/>
    <mergeCell ref="AF2:AF4"/>
    <mergeCell ref="A1:AE1"/>
    <mergeCell ref="X2:Z2"/>
    <mergeCell ref="AA2:AA4"/>
    <mergeCell ref="U2:V2"/>
    <mergeCell ref="F2:J2"/>
    <mergeCell ref="K2:K4"/>
    <mergeCell ref="L2:L4"/>
    <mergeCell ref="AE2:AE4"/>
    <mergeCell ref="M2:R2"/>
    <mergeCell ref="S2:S4"/>
    <mergeCell ref="T2:T4"/>
    <mergeCell ref="W2:W4"/>
    <mergeCell ref="AB2:AD2"/>
  </mergeCells>
  <pageMargins left="0" right="0" top="0" bottom="0" header="0.31496062992125984" footer="0.31496062992125984"/>
  <pageSetup paperSize="9" scale="70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8"/>
  <sheetViews>
    <sheetView zoomScaleNormal="100" workbookViewId="0">
      <pane xSplit="3" ySplit="5" topLeftCell="I123" activePane="bottomRight" state="frozen"/>
      <selection activeCell="A3" sqref="A3"/>
      <selection pane="topRight" activeCell="D3" sqref="D3"/>
      <selection pane="bottomLeft" activeCell="A9" sqref="A9"/>
      <selection pane="bottomRight" activeCell="AC7" sqref="AC7:AC148"/>
    </sheetView>
  </sheetViews>
  <sheetFormatPr defaultRowHeight="15" x14ac:dyDescent="0.25"/>
  <cols>
    <col min="1" max="1" width="5" customWidth="1"/>
    <col min="2" max="2" width="23" style="272" customWidth="1"/>
    <col min="3" max="3" width="4.140625" customWidth="1"/>
    <col min="4" max="4" width="11.85546875" style="426" customWidth="1"/>
    <col min="5" max="5" width="11.7109375" style="426" customWidth="1"/>
    <col min="6" max="6" width="8.140625" customWidth="1"/>
    <col min="7" max="7" width="10.28515625" customWidth="1"/>
    <col min="8" max="9" width="9.5703125" customWidth="1"/>
    <col min="10" max="14" width="8.140625" customWidth="1"/>
    <col min="15" max="15" width="8.5703125" customWidth="1"/>
    <col min="16" max="17" width="9.28515625" customWidth="1"/>
    <col min="18" max="19" width="7.42578125" customWidth="1"/>
    <col min="20" max="21" width="10.140625" customWidth="1"/>
    <col min="22" max="22" width="8.140625" customWidth="1"/>
    <col min="23" max="23" width="9.5703125" customWidth="1"/>
    <col min="24" max="24" width="8.140625" customWidth="1"/>
    <col min="25" max="25" width="12.42578125" customWidth="1"/>
    <col min="26" max="26" width="8.140625" customWidth="1"/>
    <col min="27" max="27" width="7" customWidth="1"/>
    <col min="28" max="28" width="8.140625" customWidth="1"/>
    <col min="29" max="29" width="12.85546875" style="171" customWidth="1"/>
    <col min="30" max="30" width="9.140625" style="457"/>
  </cols>
  <sheetData>
    <row r="1" spans="1:30" ht="18.75" customHeight="1" x14ac:dyDescent="0.25">
      <c r="A1" s="594" t="s">
        <v>111</v>
      </c>
      <c r="B1" s="594"/>
      <c r="C1" s="594"/>
      <c r="D1" s="594"/>
      <c r="E1" s="594"/>
      <c r="F1" s="594"/>
      <c r="G1" s="594"/>
      <c r="H1" s="594"/>
      <c r="I1" s="594"/>
      <c r="J1" s="594"/>
      <c r="K1" s="594"/>
      <c r="L1" s="594"/>
      <c r="M1" s="594"/>
      <c r="N1" s="594"/>
      <c r="O1" s="594"/>
      <c r="P1" s="594"/>
      <c r="Q1" s="594"/>
      <c r="R1" s="594"/>
      <c r="S1" s="594"/>
      <c r="T1" s="594"/>
      <c r="U1" s="594"/>
      <c r="V1" s="594"/>
      <c r="W1" s="594"/>
      <c r="X1" s="594"/>
      <c r="Y1" s="594"/>
      <c r="Z1" s="594"/>
      <c r="AA1" s="594"/>
      <c r="AB1" s="594"/>
      <c r="AC1" s="594"/>
    </row>
    <row r="2" spans="1:30" ht="28.5" customHeight="1" x14ac:dyDescent="0.25">
      <c r="A2" s="102"/>
      <c r="B2" s="323"/>
      <c r="C2" s="103"/>
      <c r="D2" s="460"/>
      <c r="E2" s="460"/>
      <c r="F2" s="542" t="s">
        <v>317</v>
      </c>
      <c r="G2" s="543"/>
      <c r="H2" s="543"/>
      <c r="I2" s="543"/>
      <c r="J2" s="543"/>
      <c r="K2" s="544"/>
      <c r="L2" s="595" t="s">
        <v>384</v>
      </c>
      <c r="M2" s="595" t="s">
        <v>385</v>
      </c>
      <c r="N2" s="553" t="s">
        <v>344</v>
      </c>
      <c r="O2" s="554"/>
      <c r="P2" s="554"/>
      <c r="Q2" s="554"/>
      <c r="R2" s="554"/>
      <c r="S2" s="554"/>
      <c r="T2" s="522" t="s">
        <v>386</v>
      </c>
      <c r="U2" s="637"/>
      <c r="V2" s="601" t="s">
        <v>286</v>
      </c>
      <c r="W2" s="602"/>
      <c r="X2" s="550" t="s">
        <v>121</v>
      </c>
      <c r="Y2" s="598" t="s">
        <v>374</v>
      </c>
      <c r="Z2" s="599"/>
      <c r="AA2" s="600"/>
      <c r="AB2" s="528" t="s">
        <v>121</v>
      </c>
      <c r="AC2" s="531" t="s">
        <v>140</v>
      </c>
      <c r="AD2" s="559" t="s">
        <v>264</v>
      </c>
    </row>
    <row r="3" spans="1:30" s="34" customFormat="1" ht="62.25" customHeight="1" x14ac:dyDescent="0.25">
      <c r="A3" s="104"/>
      <c r="B3" s="324" t="s">
        <v>130</v>
      </c>
      <c r="C3" s="106"/>
      <c r="D3" s="109" t="s">
        <v>262</v>
      </c>
      <c r="E3" s="109" t="s">
        <v>263</v>
      </c>
      <c r="F3" s="388" t="s">
        <v>340</v>
      </c>
      <c r="G3" s="386" t="s">
        <v>343</v>
      </c>
      <c r="H3" s="385" t="s">
        <v>341</v>
      </c>
      <c r="I3" s="385" t="s">
        <v>382</v>
      </c>
      <c r="J3" s="385" t="s">
        <v>115</v>
      </c>
      <c r="K3" s="388" t="s">
        <v>143</v>
      </c>
      <c r="L3" s="596"/>
      <c r="M3" s="596"/>
      <c r="N3" s="42" t="s">
        <v>340</v>
      </c>
      <c r="O3" s="180" t="s">
        <v>299</v>
      </c>
      <c r="P3" s="208" t="s">
        <v>341</v>
      </c>
      <c r="Q3" s="208" t="s">
        <v>383</v>
      </c>
      <c r="R3" s="208" t="s">
        <v>115</v>
      </c>
      <c r="S3" s="42" t="s">
        <v>143</v>
      </c>
      <c r="T3" s="523"/>
      <c r="U3" s="513" t="s">
        <v>387</v>
      </c>
      <c r="V3" s="209" t="s">
        <v>139</v>
      </c>
      <c r="W3" s="336" t="s">
        <v>388</v>
      </c>
      <c r="X3" s="568"/>
      <c r="Y3" s="211" t="s">
        <v>389</v>
      </c>
      <c r="Z3" s="212" t="s">
        <v>376</v>
      </c>
      <c r="AA3" s="212" t="s">
        <v>145</v>
      </c>
      <c r="AB3" s="529"/>
      <c r="AC3" s="532"/>
      <c r="AD3" s="560"/>
    </row>
    <row r="4" spans="1:30" x14ac:dyDescent="0.25">
      <c r="A4" s="104"/>
      <c r="B4" s="325" t="s">
        <v>4</v>
      </c>
      <c r="C4" s="106"/>
      <c r="D4" s="106"/>
      <c r="E4" s="106"/>
      <c r="F4" s="349" t="s">
        <v>148</v>
      </c>
      <c r="G4" s="347" t="s">
        <v>148</v>
      </c>
      <c r="H4" s="349" t="s">
        <v>148</v>
      </c>
      <c r="I4" s="349" t="s">
        <v>148</v>
      </c>
      <c r="J4" s="349" t="s">
        <v>148</v>
      </c>
      <c r="K4" s="349" t="s">
        <v>148</v>
      </c>
      <c r="L4" s="597"/>
      <c r="M4" s="597"/>
      <c r="N4" s="157" t="s">
        <v>220</v>
      </c>
      <c r="O4" s="157" t="s">
        <v>220</v>
      </c>
      <c r="P4" s="153" t="s">
        <v>220</v>
      </c>
      <c r="Q4" s="153" t="s">
        <v>220</v>
      </c>
      <c r="R4" s="354" t="s">
        <v>220</v>
      </c>
      <c r="S4" s="157" t="s">
        <v>220</v>
      </c>
      <c r="T4" s="524"/>
      <c r="U4" s="514"/>
      <c r="V4" s="201" t="s">
        <v>220</v>
      </c>
      <c r="W4" s="206" t="s">
        <v>220</v>
      </c>
      <c r="X4" s="569"/>
      <c r="Y4" s="158" t="s">
        <v>220</v>
      </c>
      <c r="Z4" s="193" t="s">
        <v>220</v>
      </c>
      <c r="AA4" s="158" t="s">
        <v>220</v>
      </c>
      <c r="AB4" s="530"/>
      <c r="AC4" s="533"/>
      <c r="AD4" s="561"/>
    </row>
    <row r="5" spans="1:30" x14ac:dyDescent="0.25">
      <c r="A5" s="107"/>
      <c r="B5" s="326" t="s">
        <v>5</v>
      </c>
      <c r="C5" s="108"/>
      <c r="D5" s="108"/>
      <c r="E5" s="108"/>
      <c r="F5" s="396" t="s">
        <v>85</v>
      </c>
      <c r="G5" s="389" t="s">
        <v>228</v>
      </c>
      <c r="H5" s="389" t="s">
        <v>342</v>
      </c>
      <c r="I5" s="389" t="s">
        <v>240</v>
      </c>
      <c r="J5" s="396" t="s">
        <v>151</v>
      </c>
      <c r="K5" s="396" t="s">
        <v>222</v>
      </c>
      <c r="L5" s="636" t="s">
        <v>293</v>
      </c>
      <c r="M5" s="192">
        <v>1</v>
      </c>
      <c r="N5" s="384" t="s">
        <v>7</v>
      </c>
      <c r="O5" s="383" t="s">
        <v>228</v>
      </c>
      <c r="P5" s="382" t="s">
        <v>342</v>
      </c>
      <c r="Q5" s="382" t="s">
        <v>240</v>
      </c>
      <c r="R5" s="384" t="s">
        <v>151</v>
      </c>
      <c r="S5" s="384" t="s">
        <v>221</v>
      </c>
      <c r="T5" s="191" t="s">
        <v>293</v>
      </c>
      <c r="U5" s="191" t="s">
        <v>293</v>
      </c>
      <c r="V5" s="202" t="s">
        <v>147</v>
      </c>
      <c r="W5" s="207" t="s">
        <v>152</v>
      </c>
      <c r="X5" s="192">
        <v>1</v>
      </c>
      <c r="Y5" s="159" t="s">
        <v>390</v>
      </c>
      <c r="Z5" s="155" t="s">
        <v>6</v>
      </c>
      <c r="AA5" s="159" t="s">
        <v>9</v>
      </c>
      <c r="AB5" s="191" t="s">
        <v>293</v>
      </c>
      <c r="AC5" s="179">
        <f>M5+T5+X5+AB5</f>
        <v>4</v>
      </c>
      <c r="AD5" s="458"/>
    </row>
    <row r="6" spans="1:30" x14ac:dyDescent="0.25">
      <c r="A6" s="104"/>
      <c r="B6" s="324" t="s">
        <v>177</v>
      </c>
      <c r="C6" s="109"/>
      <c r="D6" s="109"/>
      <c r="E6" s="109"/>
      <c r="F6" s="32"/>
      <c r="G6" s="32"/>
      <c r="H6" s="32"/>
      <c r="I6" s="32"/>
      <c r="J6" s="33"/>
      <c r="K6" s="33"/>
      <c r="L6" s="33"/>
      <c r="M6" s="33"/>
      <c r="N6" s="32"/>
      <c r="O6" s="32"/>
      <c r="P6" s="32"/>
      <c r="Q6" s="32"/>
      <c r="R6" s="33"/>
      <c r="S6" s="33"/>
      <c r="T6" s="147"/>
      <c r="U6" s="147"/>
      <c r="V6" s="33"/>
      <c r="W6" s="33"/>
      <c r="X6" s="33"/>
      <c r="Y6" s="33"/>
      <c r="Z6" s="33"/>
      <c r="AA6" s="33"/>
      <c r="AB6" s="147"/>
      <c r="AC6" s="172"/>
      <c r="AD6" s="458"/>
    </row>
    <row r="7" spans="1:30" x14ac:dyDescent="0.25">
      <c r="A7" s="110">
        <v>1</v>
      </c>
      <c r="B7" s="111" t="s">
        <v>11</v>
      </c>
      <c r="C7" s="112" t="s">
        <v>12</v>
      </c>
      <c r="D7" s="461">
        <f>'Пн 1 день нед 2'!AG7</f>
        <v>0</v>
      </c>
      <c r="E7" s="461"/>
      <c r="F7" s="144"/>
      <c r="G7" s="38"/>
      <c r="H7" s="483"/>
      <c r="I7" s="483"/>
      <c r="J7" s="38"/>
      <c r="K7" s="38"/>
      <c r="L7" s="490">
        <f>(F7+G7+I7+J7+K7)*$L$5</f>
        <v>0</v>
      </c>
      <c r="M7" s="490">
        <f>(K7+J7+H7+G7+F7)*$M$5</f>
        <v>0</v>
      </c>
      <c r="N7" s="483"/>
      <c r="O7" s="38"/>
      <c r="P7" s="483"/>
      <c r="Q7" s="483"/>
      <c r="R7" s="38"/>
      <c r="S7" s="38"/>
      <c r="T7" s="348">
        <f>(N7+O7+Q7+R7+S7)*$T$5</f>
        <v>0</v>
      </c>
      <c r="U7" s="348">
        <f>(N7+O7+P7+R7+S7)*$U$5</f>
        <v>0</v>
      </c>
      <c r="V7" s="38"/>
      <c r="W7" s="38"/>
      <c r="X7" s="203">
        <f>(W7+V7)*$X$5</f>
        <v>0</v>
      </c>
      <c r="Y7" s="38"/>
      <c r="Z7" s="38"/>
      <c r="AA7" s="38"/>
      <c r="AB7" s="170">
        <f>(AA7+Z7+Y7)*$AB$5</f>
        <v>0</v>
      </c>
      <c r="AC7" s="173">
        <f>L7+M7+T7+U7+X7+AB7</f>
        <v>0</v>
      </c>
      <c r="AD7" s="459">
        <f t="shared" ref="AD7:AD38" si="0">(D7+E7)-AC7</f>
        <v>0</v>
      </c>
    </row>
    <row r="8" spans="1:30" x14ac:dyDescent="0.25">
      <c r="A8" s="110">
        <v>2</v>
      </c>
      <c r="B8" s="113" t="s">
        <v>13</v>
      </c>
      <c r="C8" s="114" t="s">
        <v>12</v>
      </c>
      <c r="D8" s="461">
        <f>'Пн 1 день нед 2'!AG8</f>
        <v>-0.3886</v>
      </c>
      <c r="E8" s="461"/>
      <c r="F8" s="489"/>
      <c r="G8" s="38"/>
      <c r="H8" s="404">
        <v>8.3000000000000001E-3</v>
      </c>
      <c r="I8" s="404"/>
      <c r="J8" s="38"/>
      <c r="K8" s="404">
        <v>0.02</v>
      </c>
      <c r="L8" s="490">
        <f t="shared" ref="L8:L71" si="1">(F8+G8+I8+J8+K8)*$L$5</f>
        <v>0.02</v>
      </c>
      <c r="M8" s="490">
        <f t="shared" ref="M8:M38" si="2">(K8+J8+H8+G8+F8)*$M$5</f>
        <v>2.8299999999999999E-2</v>
      </c>
      <c r="N8" s="483"/>
      <c r="O8" s="38"/>
      <c r="P8" s="404">
        <v>8.3000000000000001E-3</v>
      </c>
      <c r="Q8" s="404"/>
      <c r="R8" s="38"/>
      <c r="S8" s="404">
        <v>0.02</v>
      </c>
      <c r="T8" s="348">
        <f t="shared" ref="T8:T71" si="3">(N8+O8+Q8+R8+S8)*$T$5</f>
        <v>0.02</v>
      </c>
      <c r="U8" s="348">
        <f t="shared" ref="U8:U71" si="4">(N8+O8+P8+R8+S8)*$U$5</f>
        <v>2.8299999999999999E-2</v>
      </c>
      <c r="V8" s="38"/>
      <c r="W8" s="38"/>
      <c r="X8" s="203">
        <f t="shared" ref="X8:X71" si="5">(W8+V8)*$X$5</f>
        <v>0</v>
      </c>
      <c r="Y8" s="162"/>
      <c r="Z8" s="38"/>
      <c r="AA8" s="38"/>
      <c r="AB8" s="170">
        <f t="shared" ref="AB8:AB71" si="6">(AA8+Z8+Y8)*$AB$5</f>
        <v>0</v>
      </c>
      <c r="AC8" s="173">
        <f t="shared" ref="AC8:AC71" si="7">L8+M8+T8+U8+X8+AB8</f>
        <v>9.6599999999999991E-2</v>
      </c>
      <c r="AD8" s="459">
        <f t="shared" si="0"/>
        <v>-0.48519999999999996</v>
      </c>
    </row>
    <row r="9" spans="1:30" x14ac:dyDescent="0.25">
      <c r="A9" s="110">
        <v>3</v>
      </c>
      <c r="B9" s="78" t="s">
        <v>142</v>
      </c>
      <c r="C9" s="112" t="s">
        <v>12</v>
      </c>
      <c r="D9" s="461">
        <f>'Пн 1 день нед 2'!AG9</f>
        <v>-0.90499999999999992</v>
      </c>
      <c r="E9" s="461"/>
      <c r="F9" s="489"/>
      <c r="G9" s="38"/>
      <c r="H9" s="483"/>
      <c r="I9" s="483"/>
      <c r="J9" s="38"/>
      <c r="K9" s="404">
        <v>0.03</v>
      </c>
      <c r="L9" s="490">
        <f t="shared" si="1"/>
        <v>0.03</v>
      </c>
      <c r="M9" s="490">
        <f t="shared" si="2"/>
        <v>0.03</v>
      </c>
      <c r="N9" s="483"/>
      <c r="O9" s="38"/>
      <c r="P9" s="483"/>
      <c r="Q9" s="483"/>
      <c r="R9" s="38"/>
      <c r="S9" s="404">
        <v>0.04</v>
      </c>
      <c r="T9" s="348">
        <f t="shared" si="3"/>
        <v>0.04</v>
      </c>
      <c r="U9" s="348">
        <f t="shared" si="4"/>
        <v>0.04</v>
      </c>
      <c r="V9" s="38"/>
      <c r="W9" s="38"/>
      <c r="X9" s="203">
        <f t="shared" si="5"/>
        <v>0</v>
      </c>
      <c r="Y9" s="162"/>
      <c r="Z9" s="38"/>
      <c r="AA9" s="170">
        <v>0.03</v>
      </c>
      <c r="AB9" s="170">
        <f t="shared" si="6"/>
        <v>0.03</v>
      </c>
      <c r="AC9" s="173">
        <f t="shared" si="7"/>
        <v>0.17</v>
      </c>
      <c r="AD9" s="459">
        <f t="shared" si="0"/>
        <v>-1.075</v>
      </c>
    </row>
    <row r="10" spans="1:30" x14ac:dyDescent="0.25">
      <c r="A10" s="110">
        <v>4</v>
      </c>
      <c r="B10" s="85" t="s">
        <v>166</v>
      </c>
      <c r="C10" s="116" t="s">
        <v>82</v>
      </c>
      <c r="D10" s="461">
        <f>'Пн 1 день нед 2'!AG10</f>
        <v>-1</v>
      </c>
      <c r="E10" s="462"/>
      <c r="F10" s="489"/>
      <c r="G10" s="38"/>
      <c r="H10" s="483"/>
      <c r="I10" s="483"/>
      <c r="J10" s="38"/>
      <c r="K10" s="38"/>
      <c r="L10" s="490">
        <f t="shared" si="1"/>
        <v>0</v>
      </c>
      <c r="M10" s="490">
        <f t="shared" si="2"/>
        <v>0</v>
      </c>
      <c r="N10" s="483"/>
      <c r="O10" s="38"/>
      <c r="P10" s="483"/>
      <c r="Q10" s="483"/>
      <c r="R10" s="38"/>
      <c r="S10" s="38"/>
      <c r="T10" s="348">
        <f t="shared" si="3"/>
        <v>0</v>
      </c>
      <c r="U10" s="348">
        <f t="shared" si="4"/>
        <v>0</v>
      </c>
      <c r="V10" s="38"/>
      <c r="W10" s="38"/>
      <c r="X10" s="203">
        <f t="shared" si="5"/>
        <v>0</v>
      </c>
      <c r="Y10" s="162"/>
      <c r="Z10" s="38"/>
      <c r="AA10" s="38"/>
      <c r="AB10" s="170">
        <f t="shared" si="6"/>
        <v>0</v>
      </c>
      <c r="AC10" s="173">
        <f t="shared" si="7"/>
        <v>0</v>
      </c>
      <c r="AD10" s="459">
        <f t="shared" si="0"/>
        <v>-1</v>
      </c>
    </row>
    <row r="11" spans="1:30" x14ac:dyDescent="0.25">
      <c r="A11" s="104"/>
      <c r="B11" s="324" t="s">
        <v>167</v>
      </c>
      <c r="C11" s="105"/>
      <c r="D11" s="461">
        <f>'Пн 1 день нед 2'!AG11</f>
        <v>0</v>
      </c>
      <c r="E11" s="105"/>
      <c r="F11" s="489"/>
      <c r="G11" s="38"/>
      <c r="H11" s="483"/>
      <c r="I11" s="483"/>
      <c r="J11" s="38"/>
      <c r="K11" s="38"/>
      <c r="L11" s="490">
        <f t="shared" si="1"/>
        <v>0</v>
      </c>
      <c r="M11" s="490">
        <f t="shared" si="2"/>
        <v>0</v>
      </c>
      <c r="N11" s="483"/>
      <c r="O11" s="38"/>
      <c r="P11" s="483"/>
      <c r="Q11" s="483"/>
      <c r="R11" s="38"/>
      <c r="S11" s="38"/>
      <c r="T11" s="348">
        <f t="shared" si="3"/>
        <v>0</v>
      </c>
      <c r="U11" s="348">
        <f t="shared" si="4"/>
        <v>0</v>
      </c>
      <c r="V11" s="38"/>
      <c r="W11" s="38"/>
      <c r="X11" s="203">
        <f t="shared" si="5"/>
        <v>0</v>
      </c>
      <c r="Y11" s="162"/>
      <c r="Z11" s="38"/>
      <c r="AA11" s="38"/>
      <c r="AB11" s="170">
        <f t="shared" si="6"/>
        <v>0</v>
      </c>
      <c r="AC11" s="173">
        <f t="shared" si="7"/>
        <v>0</v>
      </c>
      <c r="AD11" s="459">
        <f t="shared" si="0"/>
        <v>0</v>
      </c>
    </row>
    <row r="12" spans="1:30" x14ac:dyDescent="0.25">
      <c r="A12" s="110">
        <v>5</v>
      </c>
      <c r="B12" s="111" t="s">
        <v>44</v>
      </c>
      <c r="C12" s="112" t="s">
        <v>12</v>
      </c>
      <c r="D12" s="461">
        <f>'Пн 1 день нед 2'!AG12</f>
        <v>-0.45710000000000001</v>
      </c>
      <c r="E12" s="461"/>
      <c r="F12" s="489"/>
      <c r="G12" s="404">
        <v>2.3699999999999999E-2</v>
      </c>
      <c r="H12" s="483"/>
      <c r="I12" s="483"/>
      <c r="J12" s="38"/>
      <c r="K12" s="38"/>
      <c r="L12" s="490">
        <f t="shared" si="1"/>
        <v>2.3699999999999999E-2</v>
      </c>
      <c r="M12" s="490">
        <f t="shared" si="2"/>
        <v>2.3699999999999999E-2</v>
      </c>
      <c r="N12" s="483"/>
      <c r="O12" s="404">
        <v>2.3699999999999999E-2</v>
      </c>
      <c r="P12" s="483"/>
      <c r="Q12" s="483"/>
      <c r="R12" s="38"/>
      <c r="S12" s="38"/>
      <c r="T12" s="348">
        <f t="shared" si="3"/>
        <v>2.3699999999999999E-2</v>
      </c>
      <c r="U12" s="348">
        <f t="shared" si="4"/>
        <v>2.3699999999999999E-2</v>
      </c>
      <c r="V12" s="38"/>
      <c r="W12" s="38"/>
      <c r="X12" s="203">
        <f t="shared" si="5"/>
        <v>0</v>
      </c>
      <c r="Y12" s="162"/>
      <c r="Z12" s="38"/>
      <c r="AA12" s="38"/>
      <c r="AB12" s="170">
        <f t="shared" si="6"/>
        <v>0</v>
      </c>
      <c r="AC12" s="173">
        <f t="shared" si="7"/>
        <v>9.4799999999999995E-2</v>
      </c>
      <c r="AD12" s="459">
        <f t="shared" si="0"/>
        <v>-0.55190000000000006</v>
      </c>
    </row>
    <row r="13" spans="1:30" x14ac:dyDescent="0.25">
      <c r="A13" s="110">
        <v>6</v>
      </c>
      <c r="B13" s="111" t="s">
        <v>49</v>
      </c>
      <c r="C13" s="112" t="s">
        <v>12</v>
      </c>
      <c r="D13" s="461">
        <f>'Пн 1 день нед 2'!AG13</f>
        <v>0</v>
      </c>
      <c r="E13" s="461"/>
      <c r="F13" s="489"/>
      <c r="G13" s="38"/>
      <c r="H13" s="483"/>
      <c r="I13" s="483"/>
      <c r="J13" s="38"/>
      <c r="K13" s="38"/>
      <c r="L13" s="490">
        <f t="shared" si="1"/>
        <v>0</v>
      </c>
      <c r="M13" s="490">
        <f t="shared" si="2"/>
        <v>0</v>
      </c>
      <c r="N13" s="483"/>
      <c r="O13" s="38"/>
      <c r="P13" s="483"/>
      <c r="Q13" s="483"/>
      <c r="R13" s="38"/>
      <c r="S13" s="38"/>
      <c r="T13" s="348">
        <f t="shared" si="3"/>
        <v>0</v>
      </c>
      <c r="U13" s="348">
        <f t="shared" si="4"/>
        <v>0</v>
      </c>
      <c r="V13" s="38"/>
      <c r="W13" s="38"/>
      <c r="X13" s="203">
        <f t="shared" si="5"/>
        <v>0</v>
      </c>
      <c r="Y13" s="162"/>
      <c r="Z13" s="38"/>
      <c r="AA13" s="38"/>
      <c r="AB13" s="170">
        <f t="shared" si="6"/>
        <v>0</v>
      </c>
      <c r="AC13" s="173">
        <f t="shared" si="7"/>
        <v>0</v>
      </c>
      <c r="AD13" s="459">
        <f t="shared" si="0"/>
        <v>0</v>
      </c>
    </row>
    <row r="14" spans="1:30" x14ac:dyDescent="0.25">
      <c r="A14" s="110">
        <v>7</v>
      </c>
      <c r="B14" s="111" t="s">
        <v>50</v>
      </c>
      <c r="C14" s="112" t="s">
        <v>12</v>
      </c>
      <c r="D14" s="461">
        <f>'Пн 1 день нед 2'!AG14</f>
        <v>-5.5E-2</v>
      </c>
      <c r="E14" s="461"/>
      <c r="F14" s="489"/>
      <c r="G14" s="38"/>
      <c r="H14" s="404">
        <v>5.0000000000000001E-3</v>
      </c>
      <c r="I14" s="404">
        <v>5.0000000000000001E-3</v>
      </c>
      <c r="J14" s="38"/>
      <c r="K14" s="38"/>
      <c r="L14" s="490">
        <f t="shared" si="1"/>
        <v>5.0000000000000001E-3</v>
      </c>
      <c r="M14" s="490">
        <f t="shared" si="2"/>
        <v>5.0000000000000001E-3</v>
      </c>
      <c r="N14" s="483"/>
      <c r="O14" s="38"/>
      <c r="P14" s="404">
        <v>5.0000000000000001E-3</v>
      </c>
      <c r="Q14" s="404">
        <v>5.0000000000000001E-3</v>
      </c>
      <c r="R14" s="38"/>
      <c r="S14" s="38"/>
      <c r="T14" s="348">
        <f t="shared" si="3"/>
        <v>5.0000000000000001E-3</v>
      </c>
      <c r="U14" s="348">
        <f t="shared" si="4"/>
        <v>5.0000000000000001E-3</v>
      </c>
      <c r="V14" s="38"/>
      <c r="W14" s="38"/>
      <c r="X14" s="203">
        <f t="shared" si="5"/>
        <v>0</v>
      </c>
      <c r="Y14" s="222">
        <v>5.0000000000000001E-3</v>
      </c>
      <c r="Z14" s="38"/>
      <c r="AA14" s="38"/>
      <c r="AB14" s="170">
        <f t="shared" si="6"/>
        <v>5.0000000000000001E-3</v>
      </c>
      <c r="AC14" s="173">
        <f t="shared" si="7"/>
        <v>2.5000000000000001E-2</v>
      </c>
      <c r="AD14" s="459">
        <f t="shared" si="0"/>
        <v>-0.08</v>
      </c>
    </row>
    <row r="15" spans="1:30" x14ac:dyDescent="0.25">
      <c r="A15" s="110">
        <v>8</v>
      </c>
      <c r="B15" s="111" t="s">
        <v>48</v>
      </c>
      <c r="C15" s="112" t="s">
        <v>12</v>
      </c>
      <c r="D15" s="461">
        <f>'Пн 1 день нед 2'!AG15</f>
        <v>0</v>
      </c>
      <c r="E15" s="461"/>
      <c r="F15" s="489"/>
      <c r="G15" s="38"/>
      <c r="H15" s="483"/>
      <c r="I15" s="483"/>
      <c r="J15" s="38"/>
      <c r="K15" s="38"/>
      <c r="L15" s="490">
        <f t="shared" si="1"/>
        <v>0</v>
      </c>
      <c r="M15" s="490">
        <f t="shared" si="2"/>
        <v>0</v>
      </c>
      <c r="N15" s="483"/>
      <c r="O15" s="38"/>
      <c r="P15" s="483"/>
      <c r="Q15" s="483"/>
      <c r="R15" s="38"/>
      <c r="S15" s="38"/>
      <c r="T15" s="348">
        <f t="shared" si="3"/>
        <v>0</v>
      </c>
      <c r="U15" s="348">
        <f t="shared" si="4"/>
        <v>0</v>
      </c>
      <c r="V15" s="38"/>
      <c r="W15" s="38"/>
      <c r="X15" s="203">
        <f t="shared" si="5"/>
        <v>0</v>
      </c>
      <c r="Y15" s="162"/>
      <c r="Z15" s="38"/>
      <c r="AA15" s="38"/>
      <c r="AB15" s="170">
        <f t="shared" si="6"/>
        <v>0</v>
      </c>
      <c r="AC15" s="173">
        <f t="shared" si="7"/>
        <v>0</v>
      </c>
      <c r="AD15" s="459">
        <f t="shared" si="0"/>
        <v>0</v>
      </c>
    </row>
    <row r="16" spans="1:30" x14ac:dyDescent="0.25">
      <c r="A16" s="110">
        <v>9</v>
      </c>
      <c r="B16" s="111" t="s">
        <v>46</v>
      </c>
      <c r="C16" s="112" t="s">
        <v>12</v>
      </c>
      <c r="D16" s="461">
        <f>'Пн 1 день нед 2'!AG16</f>
        <v>0</v>
      </c>
      <c r="E16" s="461"/>
      <c r="F16" s="489"/>
      <c r="G16" s="38"/>
      <c r="H16" s="483"/>
      <c r="I16" s="483"/>
      <c r="J16" s="38"/>
      <c r="K16" s="38"/>
      <c r="L16" s="490">
        <f t="shared" si="1"/>
        <v>0</v>
      </c>
      <c r="M16" s="490">
        <f t="shared" si="2"/>
        <v>0</v>
      </c>
      <c r="N16" s="483"/>
      <c r="O16" s="38"/>
      <c r="P16" s="483"/>
      <c r="Q16" s="483"/>
      <c r="R16" s="38"/>
      <c r="S16" s="38"/>
      <c r="T16" s="348">
        <f t="shared" si="3"/>
        <v>0</v>
      </c>
      <c r="U16" s="348">
        <f t="shared" si="4"/>
        <v>0</v>
      </c>
      <c r="V16" s="38"/>
      <c r="W16" s="38"/>
      <c r="X16" s="203">
        <f t="shared" si="5"/>
        <v>0</v>
      </c>
      <c r="Y16" s="162"/>
      <c r="Z16" s="38"/>
      <c r="AA16" s="38"/>
      <c r="AB16" s="170">
        <f t="shared" si="6"/>
        <v>0</v>
      </c>
      <c r="AC16" s="173">
        <f t="shared" si="7"/>
        <v>0</v>
      </c>
      <c r="AD16" s="459">
        <f t="shared" si="0"/>
        <v>0</v>
      </c>
    </row>
    <row r="17" spans="1:30" x14ac:dyDescent="0.25">
      <c r="A17" s="110">
        <v>10</v>
      </c>
      <c r="B17" s="111" t="s">
        <v>99</v>
      </c>
      <c r="C17" s="112" t="s">
        <v>12</v>
      </c>
      <c r="D17" s="461">
        <f>'Пн 1 день нед 2'!AG17</f>
        <v>0</v>
      </c>
      <c r="E17" s="461"/>
      <c r="F17" s="489"/>
      <c r="G17" s="38"/>
      <c r="H17" s="483"/>
      <c r="I17" s="483"/>
      <c r="J17" s="38"/>
      <c r="K17" s="38"/>
      <c r="L17" s="490">
        <f t="shared" si="1"/>
        <v>0</v>
      </c>
      <c r="M17" s="490">
        <f t="shared" si="2"/>
        <v>0</v>
      </c>
      <c r="N17" s="483"/>
      <c r="O17" s="38"/>
      <c r="P17" s="483"/>
      <c r="Q17" s="483"/>
      <c r="R17" s="38"/>
      <c r="S17" s="38"/>
      <c r="T17" s="348">
        <f t="shared" si="3"/>
        <v>0</v>
      </c>
      <c r="U17" s="348">
        <f t="shared" si="4"/>
        <v>0</v>
      </c>
      <c r="V17" s="38"/>
      <c r="W17" s="38"/>
      <c r="X17" s="203">
        <f t="shared" si="5"/>
        <v>0</v>
      </c>
      <c r="Y17" s="162"/>
      <c r="Z17" s="38"/>
      <c r="AA17" s="38"/>
      <c r="AB17" s="170">
        <f t="shared" si="6"/>
        <v>0</v>
      </c>
      <c r="AC17" s="173">
        <f t="shared" si="7"/>
        <v>0</v>
      </c>
      <c r="AD17" s="459">
        <f t="shared" si="0"/>
        <v>0</v>
      </c>
    </row>
    <row r="18" spans="1:30" x14ac:dyDescent="0.25">
      <c r="A18" s="110">
        <v>11</v>
      </c>
      <c r="B18" s="111" t="s">
        <v>47</v>
      </c>
      <c r="C18" s="112" t="s">
        <v>12</v>
      </c>
      <c r="D18" s="461">
        <f>'Пн 1 день нед 2'!AG18</f>
        <v>0</v>
      </c>
      <c r="E18" s="461"/>
      <c r="F18" s="489"/>
      <c r="G18" s="38"/>
      <c r="H18" s="483"/>
      <c r="I18" s="483"/>
      <c r="J18" s="38"/>
      <c r="K18" s="38"/>
      <c r="L18" s="490">
        <f t="shared" si="1"/>
        <v>0</v>
      </c>
      <c r="M18" s="490">
        <f t="shared" si="2"/>
        <v>0</v>
      </c>
      <c r="N18" s="483"/>
      <c r="O18" s="38"/>
      <c r="P18" s="483"/>
      <c r="Q18" s="483"/>
      <c r="R18" s="38"/>
      <c r="S18" s="38"/>
      <c r="T18" s="348">
        <f t="shared" si="3"/>
        <v>0</v>
      </c>
      <c r="U18" s="348">
        <f t="shared" si="4"/>
        <v>0</v>
      </c>
      <c r="V18" s="38"/>
      <c r="W18" s="38"/>
      <c r="X18" s="203">
        <f t="shared" si="5"/>
        <v>0</v>
      </c>
      <c r="Y18" s="162"/>
      <c r="Z18" s="38"/>
      <c r="AA18" s="38"/>
      <c r="AB18" s="170">
        <f t="shared" si="6"/>
        <v>0</v>
      </c>
      <c r="AC18" s="173">
        <f t="shared" si="7"/>
        <v>0</v>
      </c>
      <c r="AD18" s="459">
        <f t="shared" si="0"/>
        <v>0</v>
      </c>
    </row>
    <row r="19" spans="1:30" x14ac:dyDescent="0.25">
      <c r="A19" s="110">
        <v>12</v>
      </c>
      <c r="B19" s="117" t="s">
        <v>156</v>
      </c>
      <c r="C19" s="112" t="s">
        <v>12</v>
      </c>
      <c r="D19" s="461">
        <f>'Пн 1 день нед 2'!AG19</f>
        <v>0</v>
      </c>
      <c r="E19" s="461"/>
      <c r="F19" s="489"/>
      <c r="G19" s="38"/>
      <c r="H19" s="483"/>
      <c r="I19" s="483"/>
      <c r="J19" s="38"/>
      <c r="K19" s="38"/>
      <c r="L19" s="490">
        <f t="shared" si="1"/>
        <v>0</v>
      </c>
      <c r="M19" s="490">
        <f t="shared" si="2"/>
        <v>0</v>
      </c>
      <c r="N19" s="483"/>
      <c r="O19" s="38"/>
      <c r="P19" s="483"/>
      <c r="Q19" s="483"/>
      <c r="R19" s="38"/>
      <c r="S19" s="38"/>
      <c r="T19" s="348">
        <f t="shared" si="3"/>
        <v>0</v>
      </c>
      <c r="U19" s="348">
        <f t="shared" si="4"/>
        <v>0</v>
      </c>
      <c r="V19" s="38"/>
      <c r="W19" s="38"/>
      <c r="X19" s="203">
        <f t="shared" si="5"/>
        <v>0</v>
      </c>
      <c r="Y19" s="162"/>
      <c r="Z19" s="38"/>
      <c r="AA19" s="38"/>
      <c r="AB19" s="170">
        <f t="shared" si="6"/>
        <v>0</v>
      </c>
      <c r="AC19" s="173">
        <f t="shared" si="7"/>
        <v>0</v>
      </c>
      <c r="AD19" s="459">
        <f t="shared" si="0"/>
        <v>0</v>
      </c>
    </row>
    <row r="20" spans="1:30" x14ac:dyDescent="0.25">
      <c r="A20" s="104"/>
      <c r="B20" s="324" t="s">
        <v>40</v>
      </c>
      <c r="C20" s="109"/>
      <c r="D20" s="461">
        <f>'Пн 1 день нед 2'!AG20</f>
        <v>0</v>
      </c>
      <c r="E20" s="109"/>
      <c r="F20" s="495"/>
      <c r="G20" s="147"/>
      <c r="H20" s="501"/>
      <c r="I20" s="501"/>
      <c r="J20" s="147"/>
      <c r="K20" s="147"/>
      <c r="L20" s="490">
        <f t="shared" si="1"/>
        <v>0</v>
      </c>
      <c r="M20" s="490">
        <f t="shared" si="2"/>
        <v>0</v>
      </c>
      <c r="N20" s="501"/>
      <c r="O20" s="147"/>
      <c r="P20" s="501"/>
      <c r="Q20" s="501"/>
      <c r="R20" s="147"/>
      <c r="S20" s="147"/>
      <c r="T20" s="348">
        <f t="shared" si="3"/>
        <v>0</v>
      </c>
      <c r="U20" s="348">
        <f t="shared" si="4"/>
        <v>0</v>
      </c>
      <c r="V20" s="147"/>
      <c r="W20" s="147"/>
      <c r="X20" s="203">
        <f t="shared" si="5"/>
        <v>0</v>
      </c>
      <c r="Y20" s="185"/>
      <c r="Z20" s="147"/>
      <c r="AA20" s="147"/>
      <c r="AB20" s="170">
        <f t="shared" si="6"/>
        <v>0</v>
      </c>
      <c r="AC20" s="173">
        <f t="shared" si="7"/>
        <v>0</v>
      </c>
      <c r="AD20" s="459">
        <f t="shared" si="0"/>
        <v>0</v>
      </c>
    </row>
    <row r="21" spans="1:30" x14ac:dyDescent="0.25">
      <c r="A21" s="110">
        <v>13</v>
      </c>
      <c r="B21" s="111" t="s">
        <v>41</v>
      </c>
      <c r="C21" s="112" t="s">
        <v>12</v>
      </c>
      <c r="D21" s="461">
        <f>'Пн 1 день нед 2'!AG21</f>
        <v>-9.3599999999999989E-2</v>
      </c>
      <c r="E21" s="461"/>
      <c r="F21" s="405">
        <v>3.0000000000000001E-3</v>
      </c>
      <c r="G21" s="38"/>
      <c r="H21" s="404">
        <f>0.0008+0.002</f>
        <v>2.8E-3</v>
      </c>
      <c r="I21" s="404">
        <v>2.8E-3</v>
      </c>
      <c r="J21" s="38"/>
      <c r="K21" s="38"/>
      <c r="L21" s="490">
        <f t="shared" si="1"/>
        <v>5.7999999999999996E-3</v>
      </c>
      <c r="M21" s="490">
        <f t="shared" si="2"/>
        <v>5.7999999999999996E-3</v>
      </c>
      <c r="N21" s="404">
        <v>5.0000000000000001E-3</v>
      </c>
      <c r="O21" s="38"/>
      <c r="P21" s="404">
        <f>0.0008+0.002</f>
        <v>2.8E-3</v>
      </c>
      <c r="Q21" s="404">
        <v>2.8E-3</v>
      </c>
      <c r="R21" s="38"/>
      <c r="S21" s="38"/>
      <c r="T21" s="348">
        <f t="shared" si="3"/>
        <v>7.7999999999999996E-3</v>
      </c>
      <c r="U21" s="348">
        <f t="shared" si="4"/>
        <v>7.7999999999999996E-3</v>
      </c>
      <c r="V21" s="38"/>
      <c r="W21" s="38"/>
      <c r="X21" s="203">
        <f t="shared" si="5"/>
        <v>0</v>
      </c>
      <c r="Y21" s="222">
        <v>5.0000000000000001E-3</v>
      </c>
      <c r="Z21" s="38"/>
      <c r="AA21" s="38"/>
      <c r="AB21" s="170">
        <f t="shared" si="6"/>
        <v>5.0000000000000001E-3</v>
      </c>
      <c r="AC21" s="173">
        <f t="shared" si="7"/>
        <v>3.2199999999999999E-2</v>
      </c>
      <c r="AD21" s="459">
        <f t="shared" si="0"/>
        <v>-0.1258</v>
      </c>
    </row>
    <row r="22" spans="1:30" x14ac:dyDescent="0.25">
      <c r="A22" s="110">
        <v>14</v>
      </c>
      <c r="B22" s="111" t="s">
        <v>42</v>
      </c>
      <c r="C22" s="112" t="s">
        <v>12</v>
      </c>
      <c r="D22" s="461">
        <f>'Пн 1 день нед 2'!AG22</f>
        <v>-6.359999999999999E-2</v>
      </c>
      <c r="E22" s="461"/>
      <c r="F22" s="489"/>
      <c r="G22" s="404">
        <v>3.0000000000000001E-3</v>
      </c>
      <c r="H22" s="483"/>
      <c r="I22" s="483"/>
      <c r="J22" s="38"/>
      <c r="K22" s="38"/>
      <c r="L22" s="490">
        <f t="shared" si="1"/>
        <v>3.0000000000000001E-3</v>
      </c>
      <c r="M22" s="490">
        <f t="shared" si="2"/>
        <v>3.0000000000000001E-3</v>
      </c>
      <c r="N22" s="483"/>
      <c r="O22" s="404">
        <v>3.0000000000000001E-3</v>
      </c>
      <c r="P22" s="483"/>
      <c r="Q22" s="483"/>
      <c r="R22" s="38"/>
      <c r="S22" s="38"/>
      <c r="T22" s="348">
        <f t="shared" si="3"/>
        <v>3.0000000000000001E-3</v>
      </c>
      <c r="U22" s="348">
        <f t="shared" si="4"/>
        <v>3.0000000000000001E-3</v>
      </c>
      <c r="V22" s="38"/>
      <c r="W22" s="38"/>
      <c r="X22" s="203">
        <f t="shared" si="5"/>
        <v>0</v>
      </c>
      <c r="Y22" s="162"/>
      <c r="Z22" s="38"/>
      <c r="AA22" s="38"/>
      <c r="AB22" s="170">
        <f t="shared" si="6"/>
        <v>0</v>
      </c>
      <c r="AC22" s="173">
        <f t="shared" si="7"/>
        <v>1.2E-2</v>
      </c>
      <c r="AD22" s="459">
        <f t="shared" si="0"/>
        <v>-7.5599999999999987E-2</v>
      </c>
    </row>
    <row r="23" spans="1:30" x14ac:dyDescent="0.25">
      <c r="A23" s="110">
        <v>15</v>
      </c>
      <c r="B23" s="111" t="s">
        <v>43</v>
      </c>
      <c r="C23" s="112" t="s">
        <v>12</v>
      </c>
      <c r="D23" s="461">
        <f>'Пн 1 день нед 2'!AG23</f>
        <v>-1.0200000000000001E-2</v>
      </c>
      <c r="E23" s="461"/>
      <c r="F23" s="489"/>
      <c r="G23" s="38"/>
      <c r="H23" s="483"/>
      <c r="I23" s="483"/>
      <c r="J23" s="38"/>
      <c r="K23" s="38"/>
      <c r="L23" s="490">
        <f t="shared" si="1"/>
        <v>0</v>
      </c>
      <c r="M23" s="490">
        <f t="shared" si="2"/>
        <v>0</v>
      </c>
      <c r="N23" s="483"/>
      <c r="O23" s="38"/>
      <c r="P23" s="483"/>
      <c r="Q23" s="483"/>
      <c r="R23" s="38"/>
      <c r="S23" s="38"/>
      <c r="T23" s="348">
        <f t="shared" si="3"/>
        <v>0</v>
      </c>
      <c r="U23" s="348">
        <f t="shared" si="4"/>
        <v>0</v>
      </c>
      <c r="V23" s="38"/>
      <c r="W23" s="38"/>
      <c r="X23" s="203">
        <f t="shared" si="5"/>
        <v>0</v>
      </c>
      <c r="Y23" s="162"/>
      <c r="Z23" s="38"/>
      <c r="AA23" s="38"/>
      <c r="AB23" s="170">
        <f t="shared" si="6"/>
        <v>0</v>
      </c>
      <c r="AC23" s="173">
        <f t="shared" si="7"/>
        <v>0</v>
      </c>
      <c r="AD23" s="459">
        <f t="shared" si="0"/>
        <v>-1.0200000000000001E-2</v>
      </c>
    </row>
    <row r="24" spans="1:30" x14ac:dyDescent="0.25">
      <c r="A24" s="104"/>
      <c r="B24" s="324" t="s">
        <v>15</v>
      </c>
      <c r="C24" s="109"/>
      <c r="D24" s="461">
        <f>'Пн 1 день нед 2'!AG24</f>
        <v>0</v>
      </c>
      <c r="E24" s="109"/>
      <c r="F24" s="495"/>
      <c r="G24" s="147"/>
      <c r="H24" s="501"/>
      <c r="I24" s="501"/>
      <c r="J24" s="147"/>
      <c r="K24" s="147"/>
      <c r="L24" s="490">
        <f t="shared" si="1"/>
        <v>0</v>
      </c>
      <c r="M24" s="490">
        <f t="shared" si="2"/>
        <v>0</v>
      </c>
      <c r="N24" s="501"/>
      <c r="O24" s="147"/>
      <c r="P24" s="501"/>
      <c r="Q24" s="501"/>
      <c r="R24" s="147"/>
      <c r="S24" s="147"/>
      <c r="T24" s="348">
        <f t="shared" si="3"/>
        <v>0</v>
      </c>
      <c r="U24" s="348">
        <f t="shared" si="4"/>
        <v>0</v>
      </c>
      <c r="V24" s="147"/>
      <c r="W24" s="147"/>
      <c r="X24" s="203">
        <f t="shared" si="5"/>
        <v>0</v>
      </c>
      <c r="Y24" s="185"/>
      <c r="Z24" s="147"/>
      <c r="AA24" s="147"/>
      <c r="AB24" s="170">
        <f t="shared" si="6"/>
        <v>0</v>
      </c>
      <c r="AC24" s="173">
        <f t="shared" si="7"/>
        <v>0</v>
      </c>
      <c r="AD24" s="459">
        <f t="shared" si="0"/>
        <v>0</v>
      </c>
    </row>
    <row r="25" spans="1:30" x14ac:dyDescent="0.25">
      <c r="A25" s="110">
        <v>16</v>
      </c>
      <c r="B25" s="113" t="s">
        <v>16</v>
      </c>
      <c r="C25" s="114" t="s">
        <v>12</v>
      </c>
      <c r="D25" s="461">
        <f>'Пн 1 день нед 2'!AG25</f>
        <v>0</v>
      </c>
      <c r="E25" s="461"/>
      <c r="F25" s="489"/>
      <c r="G25" s="38"/>
      <c r="H25" s="483"/>
      <c r="I25" s="483"/>
      <c r="J25" s="38"/>
      <c r="K25" s="38"/>
      <c r="L25" s="490">
        <f t="shared" si="1"/>
        <v>0</v>
      </c>
      <c r="M25" s="490">
        <f t="shared" si="2"/>
        <v>0</v>
      </c>
      <c r="N25" s="483"/>
      <c r="O25" s="38"/>
      <c r="P25" s="483"/>
      <c r="Q25" s="483"/>
      <c r="R25" s="38"/>
      <c r="S25" s="38"/>
      <c r="T25" s="348">
        <f t="shared" si="3"/>
        <v>0</v>
      </c>
      <c r="U25" s="348">
        <f t="shared" si="4"/>
        <v>0</v>
      </c>
      <c r="V25" s="38"/>
      <c r="W25" s="38"/>
      <c r="X25" s="203">
        <f t="shared" si="5"/>
        <v>0</v>
      </c>
      <c r="Y25" s="162"/>
      <c r="Z25" s="38"/>
      <c r="AA25" s="38"/>
      <c r="AB25" s="170">
        <f t="shared" si="6"/>
        <v>0</v>
      </c>
      <c r="AC25" s="173">
        <f t="shared" si="7"/>
        <v>0</v>
      </c>
      <c r="AD25" s="459">
        <f t="shared" si="0"/>
        <v>0</v>
      </c>
    </row>
    <row r="26" spans="1:30" x14ac:dyDescent="0.25">
      <c r="A26" s="110">
        <v>17</v>
      </c>
      <c r="B26" s="114" t="s">
        <v>208</v>
      </c>
      <c r="C26" s="114" t="s">
        <v>12</v>
      </c>
      <c r="D26" s="461">
        <f>'Пн 1 день нед 2'!AG26</f>
        <v>-9.9939999999999987E-2</v>
      </c>
      <c r="E26" s="461"/>
      <c r="F26" s="489"/>
      <c r="G26" s="38"/>
      <c r="H26" s="483"/>
      <c r="I26" s="483"/>
      <c r="J26" s="38"/>
      <c r="K26" s="38"/>
      <c r="L26" s="490">
        <f t="shared" si="1"/>
        <v>0</v>
      </c>
      <c r="M26" s="490">
        <f t="shared" si="2"/>
        <v>0</v>
      </c>
      <c r="N26" s="483"/>
      <c r="O26" s="38"/>
      <c r="P26" s="483"/>
      <c r="Q26" s="483"/>
      <c r="R26" s="38"/>
      <c r="S26" s="38"/>
      <c r="T26" s="348">
        <f t="shared" si="3"/>
        <v>0</v>
      </c>
      <c r="U26" s="348">
        <f t="shared" si="4"/>
        <v>0</v>
      </c>
      <c r="V26" s="38"/>
      <c r="W26" s="38"/>
      <c r="X26" s="203">
        <f t="shared" si="5"/>
        <v>0</v>
      </c>
      <c r="Y26" s="162"/>
      <c r="Z26" s="38"/>
      <c r="AA26" s="38"/>
      <c r="AB26" s="170">
        <f t="shared" si="6"/>
        <v>0</v>
      </c>
      <c r="AC26" s="173">
        <f t="shared" si="7"/>
        <v>0</v>
      </c>
      <c r="AD26" s="459">
        <f t="shared" si="0"/>
        <v>-9.9939999999999987E-2</v>
      </c>
    </row>
    <row r="27" spans="1:30" x14ac:dyDescent="0.25">
      <c r="A27" s="110">
        <v>18</v>
      </c>
      <c r="B27" s="111" t="s">
        <v>17</v>
      </c>
      <c r="C27" s="112" t="s">
        <v>12</v>
      </c>
      <c r="D27" s="461">
        <f>'Пн 1 день нед 2'!AG27</f>
        <v>0</v>
      </c>
      <c r="E27" s="461"/>
      <c r="F27" s="489"/>
      <c r="G27" s="38"/>
      <c r="H27" s="483"/>
      <c r="I27" s="483"/>
      <c r="J27" s="38"/>
      <c r="K27" s="38"/>
      <c r="L27" s="490">
        <f t="shared" si="1"/>
        <v>0</v>
      </c>
      <c r="M27" s="490">
        <f t="shared" si="2"/>
        <v>0</v>
      </c>
      <c r="N27" s="483"/>
      <c r="O27" s="38"/>
      <c r="P27" s="483"/>
      <c r="Q27" s="483"/>
      <c r="R27" s="38"/>
      <c r="S27" s="38"/>
      <c r="T27" s="348">
        <f t="shared" si="3"/>
        <v>0</v>
      </c>
      <c r="U27" s="348">
        <f t="shared" si="4"/>
        <v>0</v>
      </c>
      <c r="V27" s="38"/>
      <c r="W27" s="38"/>
      <c r="X27" s="203">
        <f t="shared" si="5"/>
        <v>0</v>
      </c>
      <c r="Y27" s="162"/>
      <c r="Z27" s="38"/>
      <c r="AA27" s="38"/>
      <c r="AB27" s="170">
        <f t="shared" si="6"/>
        <v>0</v>
      </c>
      <c r="AC27" s="173">
        <f t="shared" si="7"/>
        <v>0</v>
      </c>
      <c r="AD27" s="459">
        <f t="shared" si="0"/>
        <v>0</v>
      </c>
    </row>
    <row r="28" spans="1:30" x14ac:dyDescent="0.25">
      <c r="A28" s="110">
        <v>19</v>
      </c>
      <c r="B28" s="111" t="s">
        <v>91</v>
      </c>
      <c r="C28" s="112" t="s">
        <v>12</v>
      </c>
      <c r="D28" s="461">
        <f>'Пн 1 день нед 2'!AG28</f>
        <v>-0.41799999999999998</v>
      </c>
      <c r="E28" s="461"/>
      <c r="F28" s="489"/>
      <c r="G28" s="38"/>
      <c r="H28" s="483"/>
      <c r="I28" s="483"/>
      <c r="J28" s="38"/>
      <c r="K28" s="38"/>
      <c r="L28" s="490">
        <f t="shared" si="1"/>
        <v>0</v>
      </c>
      <c r="M28" s="490">
        <f t="shared" si="2"/>
        <v>0</v>
      </c>
      <c r="N28" s="483"/>
      <c r="O28" s="38"/>
      <c r="P28" s="483"/>
      <c r="Q28" s="483"/>
      <c r="R28" s="38"/>
      <c r="S28" s="38"/>
      <c r="T28" s="348">
        <f t="shared" si="3"/>
        <v>0</v>
      </c>
      <c r="U28" s="348">
        <f t="shared" si="4"/>
        <v>0</v>
      </c>
      <c r="V28" s="38"/>
      <c r="W28" s="38"/>
      <c r="X28" s="203">
        <f t="shared" si="5"/>
        <v>0</v>
      </c>
      <c r="Y28" s="162"/>
      <c r="Z28" s="38"/>
      <c r="AA28" s="38"/>
      <c r="AB28" s="170">
        <f t="shared" si="6"/>
        <v>0</v>
      </c>
      <c r="AC28" s="173">
        <f t="shared" si="7"/>
        <v>0</v>
      </c>
      <c r="AD28" s="459">
        <f t="shared" si="0"/>
        <v>-0.41799999999999998</v>
      </c>
    </row>
    <row r="29" spans="1:30" x14ac:dyDescent="0.25">
      <c r="A29" s="110">
        <v>20</v>
      </c>
      <c r="B29" s="111" t="s">
        <v>92</v>
      </c>
      <c r="C29" s="112" t="s">
        <v>12</v>
      </c>
      <c r="D29" s="461">
        <f>'Пн 1 день нед 2'!AG29</f>
        <v>0</v>
      </c>
      <c r="E29" s="461"/>
      <c r="F29" s="489"/>
      <c r="G29" s="38"/>
      <c r="H29" s="483"/>
      <c r="I29" s="483"/>
      <c r="J29" s="38"/>
      <c r="K29" s="38"/>
      <c r="L29" s="490">
        <f t="shared" si="1"/>
        <v>0</v>
      </c>
      <c r="M29" s="490">
        <f t="shared" si="2"/>
        <v>0</v>
      </c>
      <c r="N29" s="483"/>
      <c r="O29" s="38"/>
      <c r="P29" s="483"/>
      <c r="Q29" s="483"/>
      <c r="R29" s="38"/>
      <c r="S29" s="38"/>
      <c r="T29" s="348">
        <f t="shared" si="3"/>
        <v>0</v>
      </c>
      <c r="U29" s="348">
        <f t="shared" si="4"/>
        <v>0</v>
      </c>
      <c r="V29" s="38"/>
      <c r="W29" s="38"/>
      <c r="X29" s="203">
        <f t="shared" si="5"/>
        <v>0</v>
      </c>
      <c r="Y29" s="162"/>
      <c r="Z29" s="38"/>
      <c r="AA29" s="38"/>
      <c r="AB29" s="170">
        <f t="shared" si="6"/>
        <v>0</v>
      </c>
      <c r="AC29" s="173">
        <f t="shared" si="7"/>
        <v>0</v>
      </c>
      <c r="AD29" s="459">
        <f t="shared" si="0"/>
        <v>0</v>
      </c>
    </row>
    <row r="30" spans="1:30" x14ac:dyDescent="0.25">
      <c r="A30" s="110">
        <v>21</v>
      </c>
      <c r="B30" s="111" t="s">
        <v>207</v>
      </c>
      <c r="C30" s="112" t="s">
        <v>12</v>
      </c>
      <c r="D30" s="461">
        <f>'Пн 1 день нед 2'!AG30</f>
        <v>0</v>
      </c>
      <c r="E30" s="461"/>
      <c r="F30" s="489"/>
      <c r="G30" s="38"/>
      <c r="H30" s="483"/>
      <c r="I30" s="483"/>
      <c r="J30" s="38"/>
      <c r="K30" s="38"/>
      <c r="L30" s="490">
        <f t="shared" si="1"/>
        <v>0</v>
      </c>
      <c r="M30" s="490">
        <f t="shared" si="2"/>
        <v>0</v>
      </c>
      <c r="N30" s="483"/>
      <c r="O30" s="38"/>
      <c r="P30" s="483"/>
      <c r="Q30" s="483"/>
      <c r="R30" s="38"/>
      <c r="S30" s="38"/>
      <c r="T30" s="348">
        <f t="shared" si="3"/>
        <v>0</v>
      </c>
      <c r="U30" s="348">
        <f t="shared" si="4"/>
        <v>0</v>
      </c>
      <c r="V30" s="38"/>
      <c r="W30" s="38"/>
      <c r="X30" s="203">
        <f t="shared" si="5"/>
        <v>0</v>
      </c>
      <c r="Y30" s="162"/>
      <c r="Z30" s="38"/>
      <c r="AA30" s="38"/>
      <c r="AB30" s="170">
        <f t="shared" si="6"/>
        <v>0</v>
      </c>
      <c r="AC30" s="173">
        <f t="shared" si="7"/>
        <v>0</v>
      </c>
      <c r="AD30" s="459">
        <f t="shared" si="0"/>
        <v>0</v>
      </c>
    </row>
    <row r="31" spans="1:30" x14ac:dyDescent="0.25">
      <c r="A31" s="110">
        <v>22</v>
      </c>
      <c r="B31" s="113" t="s">
        <v>18</v>
      </c>
      <c r="C31" s="114" t="s">
        <v>12</v>
      </c>
      <c r="D31" s="461">
        <f>'Пн 1 день нед 2'!AG31</f>
        <v>-0.34575</v>
      </c>
      <c r="E31" s="461"/>
      <c r="F31" s="489"/>
      <c r="G31" s="38"/>
      <c r="H31" s="483"/>
      <c r="I31" s="483"/>
      <c r="J31" s="38"/>
      <c r="K31" s="38"/>
      <c r="L31" s="490">
        <f t="shared" si="1"/>
        <v>0</v>
      </c>
      <c r="M31" s="490">
        <f t="shared" si="2"/>
        <v>0</v>
      </c>
      <c r="N31" s="483"/>
      <c r="O31" s="38"/>
      <c r="P31" s="483"/>
      <c r="Q31" s="483"/>
      <c r="R31" s="38"/>
      <c r="S31" s="38"/>
      <c r="T31" s="348">
        <f t="shared" si="3"/>
        <v>0</v>
      </c>
      <c r="U31" s="348">
        <f t="shared" si="4"/>
        <v>0</v>
      </c>
      <c r="V31" s="38"/>
      <c r="W31" s="38"/>
      <c r="X31" s="203">
        <f t="shared" si="5"/>
        <v>0</v>
      </c>
      <c r="Y31" s="194"/>
      <c r="Z31" s="38"/>
      <c r="AA31" s="38"/>
      <c r="AB31" s="170">
        <f t="shared" si="6"/>
        <v>0</v>
      </c>
      <c r="AC31" s="173">
        <f t="shared" si="7"/>
        <v>0</v>
      </c>
      <c r="AD31" s="459">
        <f t="shared" si="0"/>
        <v>-0.34575</v>
      </c>
    </row>
    <row r="32" spans="1:30" x14ac:dyDescent="0.25">
      <c r="A32" s="110">
        <v>23</v>
      </c>
      <c r="B32" s="111" t="s">
        <v>169</v>
      </c>
      <c r="C32" s="112" t="s">
        <v>12</v>
      </c>
      <c r="D32" s="461">
        <f>'Пн 1 день нед 2'!AG32</f>
        <v>0</v>
      </c>
      <c r="E32" s="461"/>
      <c r="F32" s="489"/>
      <c r="G32" s="38"/>
      <c r="H32" s="483"/>
      <c r="I32" s="483"/>
      <c r="J32" s="38"/>
      <c r="K32" s="38"/>
      <c r="L32" s="490">
        <f t="shared" si="1"/>
        <v>0</v>
      </c>
      <c r="M32" s="490">
        <f t="shared" si="2"/>
        <v>0</v>
      </c>
      <c r="N32" s="483"/>
      <c r="O32" s="38"/>
      <c r="P32" s="483"/>
      <c r="Q32" s="483"/>
      <c r="R32" s="38"/>
      <c r="S32" s="38"/>
      <c r="T32" s="348">
        <f t="shared" si="3"/>
        <v>0</v>
      </c>
      <c r="U32" s="348">
        <f t="shared" si="4"/>
        <v>0</v>
      </c>
      <c r="V32" s="38"/>
      <c r="W32" s="38"/>
      <c r="X32" s="203">
        <f t="shared" si="5"/>
        <v>0</v>
      </c>
      <c r="Y32" s="162"/>
      <c r="Z32" s="38"/>
      <c r="AA32" s="38"/>
      <c r="AB32" s="170">
        <f t="shared" si="6"/>
        <v>0</v>
      </c>
      <c r="AC32" s="173">
        <f t="shared" si="7"/>
        <v>0</v>
      </c>
      <c r="AD32" s="459">
        <f t="shared" si="0"/>
        <v>0</v>
      </c>
    </row>
    <row r="33" spans="1:30" x14ac:dyDescent="0.25">
      <c r="A33" s="110">
        <v>24</v>
      </c>
      <c r="B33" s="116" t="s">
        <v>106</v>
      </c>
      <c r="C33" s="112" t="s">
        <v>12</v>
      </c>
      <c r="D33" s="461">
        <f>'Пн 1 день нед 2'!AG33</f>
        <v>0</v>
      </c>
      <c r="E33" s="461"/>
      <c r="F33" s="489"/>
      <c r="G33" s="38"/>
      <c r="H33" s="483"/>
      <c r="I33" s="483"/>
      <c r="J33" s="38"/>
      <c r="K33" s="38"/>
      <c r="L33" s="490">
        <f t="shared" si="1"/>
        <v>0</v>
      </c>
      <c r="M33" s="490">
        <f t="shared" si="2"/>
        <v>0</v>
      </c>
      <c r="N33" s="483"/>
      <c r="O33" s="38"/>
      <c r="P33" s="483"/>
      <c r="Q33" s="483"/>
      <c r="R33" s="38"/>
      <c r="S33" s="38"/>
      <c r="T33" s="348">
        <f t="shared" si="3"/>
        <v>0</v>
      </c>
      <c r="U33" s="348">
        <f t="shared" si="4"/>
        <v>0</v>
      </c>
      <c r="V33" s="38"/>
      <c r="W33" s="38"/>
      <c r="X33" s="203">
        <f t="shared" si="5"/>
        <v>0</v>
      </c>
      <c r="Y33" s="162"/>
      <c r="Z33" s="38"/>
      <c r="AA33" s="38"/>
      <c r="AB33" s="170">
        <f t="shared" si="6"/>
        <v>0</v>
      </c>
      <c r="AC33" s="173">
        <f t="shared" si="7"/>
        <v>0</v>
      </c>
      <c r="AD33" s="459">
        <f t="shared" si="0"/>
        <v>0</v>
      </c>
    </row>
    <row r="34" spans="1:30" x14ac:dyDescent="0.25">
      <c r="A34" s="110">
        <v>25</v>
      </c>
      <c r="B34" s="115" t="s">
        <v>168</v>
      </c>
      <c r="C34" s="112" t="s">
        <v>12</v>
      </c>
      <c r="D34" s="461">
        <f>'Пн 1 день нед 2'!AG34</f>
        <v>-0.14699999999999999</v>
      </c>
      <c r="E34" s="461"/>
      <c r="F34" s="489"/>
      <c r="G34" s="38"/>
      <c r="H34" s="483"/>
      <c r="I34" s="483"/>
      <c r="J34" s="38"/>
      <c r="K34" s="38"/>
      <c r="L34" s="490">
        <f t="shared" si="1"/>
        <v>0</v>
      </c>
      <c r="M34" s="490">
        <f t="shared" si="2"/>
        <v>0</v>
      </c>
      <c r="N34" s="483"/>
      <c r="O34" s="38"/>
      <c r="P34" s="483"/>
      <c r="Q34" s="483"/>
      <c r="R34" s="38"/>
      <c r="S34" s="38"/>
      <c r="T34" s="348">
        <f t="shared" si="3"/>
        <v>0</v>
      </c>
      <c r="U34" s="348">
        <f t="shared" si="4"/>
        <v>0</v>
      </c>
      <c r="V34" s="38"/>
      <c r="W34" s="38"/>
      <c r="X34" s="203">
        <f t="shared" si="5"/>
        <v>0</v>
      </c>
      <c r="Y34" s="162"/>
      <c r="Z34" s="38"/>
      <c r="AA34" s="38"/>
      <c r="AB34" s="170">
        <f t="shared" si="6"/>
        <v>0</v>
      </c>
      <c r="AC34" s="173">
        <f t="shared" si="7"/>
        <v>0</v>
      </c>
      <c r="AD34" s="459">
        <f t="shared" si="0"/>
        <v>-0.14699999999999999</v>
      </c>
    </row>
    <row r="35" spans="1:30" x14ac:dyDescent="0.25">
      <c r="A35" s="110">
        <v>26</v>
      </c>
      <c r="B35" s="115" t="s">
        <v>114</v>
      </c>
      <c r="C35" s="112" t="s">
        <v>12</v>
      </c>
      <c r="D35" s="461">
        <f>'Пн 1 день нед 2'!AG35</f>
        <v>0</v>
      </c>
      <c r="E35" s="461"/>
      <c r="F35" s="489"/>
      <c r="G35" s="38"/>
      <c r="H35" s="483"/>
      <c r="I35" s="483"/>
      <c r="J35" s="38"/>
      <c r="K35" s="38"/>
      <c r="L35" s="490">
        <f t="shared" si="1"/>
        <v>0</v>
      </c>
      <c r="M35" s="490">
        <f t="shared" si="2"/>
        <v>0</v>
      </c>
      <c r="N35" s="483"/>
      <c r="O35" s="38"/>
      <c r="P35" s="483"/>
      <c r="Q35" s="483"/>
      <c r="R35" s="38"/>
      <c r="S35" s="38"/>
      <c r="T35" s="348">
        <f t="shared" si="3"/>
        <v>0</v>
      </c>
      <c r="U35" s="348">
        <f t="shared" si="4"/>
        <v>0</v>
      </c>
      <c r="V35" s="38"/>
      <c r="W35" s="38"/>
      <c r="X35" s="203">
        <f t="shared" si="5"/>
        <v>0</v>
      </c>
      <c r="Y35" s="162"/>
      <c r="Z35" s="38"/>
      <c r="AA35" s="38"/>
      <c r="AB35" s="170">
        <f t="shared" si="6"/>
        <v>0</v>
      </c>
      <c r="AC35" s="173">
        <f t="shared" si="7"/>
        <v>0</v>
      </c>
      <c r="AD35" s="459">
        <f t="shared" si="0"/>
        <v>0</v>
      </c>
    </row>
    <row r="36" spans="1:30" x14ac:dyDescent="0.25">
      <c r="A36" s="104"/>
      <c r="B36" s="324" t="s">
        <v>20</v>
      </c>
      <c r="C36" s="109"/>
      <c r="D36" s="461">
        <f>'Пн 1 день нед 2'!AG36</f>
        <v>0</v>
      </c>
      <c r="E36" s="109"/>
      <c r="F36" s="489"/>
      <c r="G36" s="38"/>
      <c r="H36" s="483"/>
      <c r="I36" s="483"/>
      <c r="J36" s="38"/>
      <c r="K36" s="38"/>
      <c r="L36" s="490">
        <f t="shared" si="1"/>
        <v>0</v>
      </c>
      <c r="M36" s="490">
        <f t="shared" si="2"/>
        <v>0</v>
      </c>
      <c r="N36" s="483"/>
      <c r="O36" s="38"/>
      <c r="P36" s="483"/>
      <c r="Q36" s="483"/>
      <c r="R36" s="38"/>
      <c r="S36" s="38"/>
      <c r="T36" s="348">
        <f t="shared" si="3"/>
        <v>0</v>
      </c>
      <c r="U36" s="348">
        <f t="shared" si="4"/>
        <v>0</v>
      </c>
      <c r="V36" s="38"/>
      <c r="W36" s="38"/>
      <c r="X36" s="203">
        <f t="shared" si="5"/>
        <v>0</v>
      </c>
      <c r="Y36" s="162"/>
      <c r="Z36" s="38"/>
      <c r="AA36" s="38"/>
      <c r="AB36" s="170">
        <f t="shared" si="6"/>
        <v>0</v>
      </c>
      <c r="AC36" s="173">
        <f t="shared" si="7"/>
        <v>0</v>
      </c>
      <c r="AD36" s="459">
        <f t="shared" si="0"/>
        <v>0</v>
      </c>
    </row>
    <row r="37" spans="1:30" x14ac:dyDescent="0.25">
      <c r="A37" s="110">
        <v>27</v>
      </c>
      <c r="B37" s="113" t="s">
        <v>21</v>
      </c>
      <c r="C37" s="114" t="s">
        <v>12</v>
      </c>
      <c r="D37" s="461">
        <f>'Пн 1 день нед 2'!AG37</f>
        <v>0</v>
      </c>
      <c r="E37" s="461"/>
      <c r="F37" s="489"/>
      <c r="G37" s="38"/>
      <c r="H37" s="483"/>
      <c r="I37" s="483"/>
      <c r="J37" s="38"/>
      <c r="K37" s="38"/>
      <c r="L37" s="490">
        <f t="shared" si="1"/>
        <v>0</v>
      </c>
      <c r="M37" s="490">
        <f t="shared" si="2"/>
        <v>0</v>
      </c>
      <c r="N37" s="483"/>
      <c r="O37" s="38"/>
      <c r="P37" s="483"/>
      <c r="Q37" s="483"/>
      <c r="R37" s="38"/>
      <c r="S37" s="38"/>
      <c r="T37" s="348">
        <f t="shared" si="3"/>
        <v>0</v>
      </c>
      <c r="U37" s="348">
        <f t="shared" si="4"/>
        <v>0</v>
      </c>
      <c r="V37" s="38"/>
      <c r="W37" s="38"/>
      <c r="X37" s="203">
        <f t="shared" si="5"/>
        <v>0</v>
      </c>
      <c r="Y37" s="162"/>
      <c r="Z37" s="38"/>
      <c r="AA37" s="38"/>
      <c r="AB37" s="170">
        <f t="shared" si="6"/>
        <v>0</v>
      </c>
      <c r="AC37" s="173">
        <f t="shared" si="7"/>
        <v>0</v>
      </c>
      <c r="AD37" s="459">
        <f t="shared" si="0"/>
        <v>0</v>
      </c>
    </row>
    <row r="38" spans="1:30" x14ac:dyDescent="0.25">
      <c r="A38" s="110">
        <v>28</v>
      </c>
      <c r="B38" s="113" t="s">
        <v>22</v>
      </c>
      <c r="C38" s="114" t="s">
        <v>12</v>
      </c>
      <c r="D38" s="461">
        <f>'Пн 1 день нед 2'!AG38</f>
        <v>-0.1552</v>
      </c>
      <c r="E38" s="461"/>
      <c r="F38" s="489"/>
      <c r="G38" s="38"/>
      <c r="H38" s="404">
        <v>7.7060000000000003E-2</v>
      </c>
      <c r="I38" s="404"/>
      <c r="J38" s="38"/>
      <c r="K38" s="38"/>
      <c r="L38" s="490">
        <f t="shared" si="1"/>
        <v>0</v>
      </c>
      <c r="M38" s="490">
        <f t="shared" si="2"/>
        <v>7.7060000000000003E-2</v>
      </c>
      <c r="N38" s="483"/>
      <c r="O38" s="38"/>
      <c r="P38" s="404">
        <v>7.7060000000000003E-2</v>
      </c>
      <c r="Q38" s="404"/>
      <c r="R38" s="38"/>
      <c r="S38" s="38"/>
      <c r="T38" s="348">
        <f t="shared" si="3"/>
        <v>0</v>
      </c>
      <c r="U38" s="348">
        <f t="shared" si="4"/>
        <v>7.7060000000000003E-2</v>
      </c>
      <c r="V38" s="38"/>
      <c r="W38" s="38"/>
      <c r="X38" s="203">
        <f t="shared" si="5"/>
        <v>0</v>
      </c>
      <c r="Y38" s="162"/>
      <c r="Z38" s="38"/>
      <c r="AA38" s="38"/>
      <c r="AB38" s="170">
        <f t="shared" si="6"/>
        <v>0</v>
      </c>
      <c r="AC38" s="173">
        <f t="shared" si="7"/>
        <v>0.15412000000000001</v>
      </c>
      <c r="AD38" s="459">
        <f t="shared" si="0"/>
        <v>-0.30932000000000004</v>
      </c>
    </row>
    <row r="39" spans="1:30" x14ac:dyDescent="0.25">
      <c r="A39" s="110">
        <v>29</v>
      </c>
      <c r="B39" s="126" t="s">
        <v>209</v>
      </c>
      <c r="C39" s="114" t="s">
        <v>12</v>
      </c>
      <c r="D39" s="461">
        <f>'Пн 1 день нед 2'!AG39</f>
        <v>-0.11812</v>
      </c>
      <c r="E39" s="461"/>
      <c r="F39" s="489"/>
      <c r="G39" s="38"/>
      <c r="H39" s="483">
        <v>5.9060000000000001E-2</v>
      </c>
      <c r="I39" s="483"/>
      <c r="J39" s="38"/>
      <c r="K39" s="38"/>
      <c r="L39" s="490">
        <f t="shared" si="1"/>
        <v>0</v>
      </c>
      <c r="M39" s="490">
        <f t="shared" ref="M39:M70" si="8">(K39+J39+H39+G39+F39)*$M$5</f>
        <v>5.9060000000000001E-2</v>
      </c>
      <c r="N39" s="483"/>
      <c r="O39" s="38"/>
      <c r="P39" s="483">
        <v>5.9060000000000001E-2</v>
      </c>
      <c r="Q39" s="483"/>
      <c r="R39" s="38"/>
      <c r="S39" s="38"/>
      <c r="T39" s="348">
        <f t="shared" si="3"/>
        <v>0</v>
      </c>
      <c r="U39" s="348">
        <f t="shared" si="4"/>
        <v>5.9060000000000001E-2</v>
      </c>
      <c r="V39" s="38"/>
      <c r="W39" s="38"/>
      <c r="X39" s="203">
        <f t="shared" si="5"/>
        <v>0</v>
      </c>
      <c r="Y39" s="162"/>
      <c r="Z39" s="38"/>
      <c r="AA39" s="38"/>
      <c r="AB39" s="170">
        <f t="shared" si="6"/>
        <v>0</v>
      </c>
      <c r="AC39" s="173">
        <f t="shared" si="7"/>
        <v>0.11812</v>
      </c>
      <c r="AD39" s="459">
        <f t="shared" ref="AD39:AD70" si="9">(D39+E39)-AC39</f>
        <v>-0.23624000000000001</v>
      </c>
    </row>
    <row r="40" spans="1:30" x14ac:dyDescent="0.25">
      <c r="A40" s="104"/>
      <c r="B40" s="324" t="s">
        <v>23</v>
      </c>
      <c r="C40" s="109"/>
      <c r="D40" s="461">
        <f>'Пн 1 день нед 2'!AG40</f>
        <v>0</v>
      </c>
      <c r="E40" s="109"/>
      <c r="F40" s="495"/>
      <c r="G40" s="147"/>
      <c r="H40" s="501"/>
      <c r="I40" s="501"/>
      <c r="J40" s="147"/>
      <c r="K40" s="147"/>
      <c r="L40" s="490">
        <f t="shared" si="1"/>
        <v>0</v>
      </c>
      <c r="M40" s="490">
        <f t="shared" si="8"/>
        <v>0</v>
      </c>
      <c r="N40" s="501"/>
      <c r="O40" s="147"/>
      <c r="P40" s="501"/>
      <c r="Q40" s="501"/>
      <c r="R40" s="147"/>
      <c r="S40" s="147"/>
      <c r="T40" s="348">
        <f t="shared" si="3"/>
        <v>0</v>
      </c>
      <c r="U40" s="348">
        <f t="shared" si="4"/>
        <v>0</v>
      </c>
      <c r="V40" s="147"/>
      <c r="W40" s="147"/>
      <c r="X40" s="203">
        <f t="shared" si="5"/>
        <v>0</v>
      </c>
      <c r="Y40" s="185"/>
      <c r="Z40" s="147"/>
      <c r="AA40" s="147"/>
      <c r="AB40" s="170">
        <f t="shared" si="6"/>
        <v>0</v>
      </c>
      <c r="AC40" s="173">
        <f t="shared" si="7"/>
        <v>0</v>
      </c>
      <c r="AD40" s="459">
        <f t="shared" si="9"/>
        <v>0</v>
      </c>
    </row>
    <row r="41" spans="1:30" x14ac:dyDescent="0.25">
      <c r="A41" s="110">
        <v>30</v>
      </c>
      <c r="B41" s="111" t="s">
        <v>24</v>
      </c>
      <c r="C41" s="112" t="s">
        <v>12</v>
      </c>
      <c r="D41" s="461">
        <f>'Пн 1 день нед 2'!AG41</f>
        <v>-0.01</v>
      </c>
      <c r="E41" s="461"/>
      <c r="F41" s="489"/>
      <c r="G41" s="38"/>
      <c r="H41" s="483"/>
      <c r="I41" s="483"/>
      <c r="J41" s="38"/>
      <c r="K41" s="38"/>
      <c r="L41" s="490">
        <f t="shared" si="1"/>
        <v>0</v>
      </c>
      <c r="M41" s="490">
        <f t="shared" si="8"/>
        <v>0</v>
      </c>
      <c r="N41" s="483"/>
      <c r="O41" s="38"/>
      <c r="P41" s="483"/>
      <c r="Q41" s="483"/>
      <c r="R41" s="38"/>
      <c r="S41" s="38"/>
      <c r="T41" s="348">
        <f t="shared" si="3"/>
        <v>0</v>
      </c>
      <c r="U41" s="348">
        <f t="shared" si="4"/>
        <v>0</v>
      </c>
      <c r="V41" s="38"/>
      <c r="W41" s="38"/>
      <c r="X41" s="203">
        <f t="shared" si="5"/>
        <v>0</v>
      </c>
      <c r="Y41" s="162"/>
      <c r="Z41" s="38"/>
      <c r="AA41" s="38"/>
      <c r="AB41" s="170">
        <f t="shared" si="6"/>
        <v>0</v>
      </c>
      <c r="AC41" s="173">
        <f t="shared" si="7"/>
        <v>0</v>
      </c>
      <c r="AD41" s="459">
        <f t="shared" si="9"/>
        <v>-0.01</v>
      </c>
    </row>
    <row r="42" spans="1:30" x14ac:dyDescent="0.25">
      <c r="A42" s="110">
        <v>31</v>
      </c>
      <c r="B42" s="113" t="s">
        <v>25</v>
      </c>
      <c r="C42" s="114" t="s">
        <v>12</v>
      </c>
      <c r="D42" s="461">
        <f>'Пн 1 день нед 2'!AG42</f>
        <v>0</v>
      </c>
      <c r="E42" s="461"/>
      <c r="F42" s="489"/>
      <c r="G42" s="38"/>
      <c r="H42" s="483"/>
      <c r="I42" s="483"/>
      <c r="J42" s="38"/>
      <c r="K42" s="38"/>
      <c r="L42" s="490">
        <f t="shared" si="1"/>
        <v>0</v>
      </c>
      <c r="M42" s="490">
        <f t="shared" si="8"/>
        <v>0</v>
      </c>
      <c r="N42" s="483"/>
      <c r="O42" s="38"/>
      <c r="P42" s="483"/>
      <c r="Q42" s="483"/>
      <c r="R42" s="38"/>
      <c r="S42" s="38"/>
      <c r="T42" s="348">
        <f t="shared" si="3"/>
        <v>0</v>
      </c>
      <c r="U42" s="348">
        <f t="shared" si="4"/>
        <v>0</v>
      </c>
      <c r="V42" s="38"/>
      <c r="W42" s="38"/>
      <c r="X42" s="203">
        <f t="shared" si="5"/>
        <v>0</v>
      </c>
      <c r="Y42" s="162"/>
      <c r="Z42" s="38"/>
      <c r="AA42" s="38"/>
      <c r="AB42" s="170">
        <f t="shared" si="6"/>
        <v>0</v>
      </c>
      <c r="AC42" s="173">
        <f t="shared" si="7"/>
        <v>0</v>
      </c>
      <c r="AD42" s="459">
        <f t="shared" si="9"/>
        <v>0</v>
      </c>
    </row>
    <row r="43" spans="1:30" x14ac:dyDescent="0.25">
      <c r="A43" s="110">
        <v>32</v>
      </c>
      <c r="B43" s="113" t="s">
        <v>26</v>
      </c>
      <c r="C43" s="114" t="s">
        <v>12</v>
      </c>
      <c r="D43" s="461">
        <f>'Пн 1 день нед 2'!AG43</f>
        <v>0</v>
      </c>
      <c r="E43" s="461"/>
      <c r="F43" s="489"/>
      <c r="G43" s="38"/>
      <c r="H43" s="483"/>
      <c r="I43" s="483"/>
      <c r="J43" s="38"/>
      <c r="K43" s="38"/>
      <c r="L43" s="490">
        <f t="shared" si="1"/>
        <v>0</v>
      </c>
      <c r="M43" s="490">
        <f t="shared" si="8"/>
        <v>0</v>
      </c>
      <c r="N43" s="483"/>
      <c r="O43" s="38"/>
      <c r="P43" s="483"/>
      <c r="Q43" s="483"/>
      <c r="R43" s="38"/>
      <c r="S43" s="38"/>
      <c r="T43" s="348">
        <f t="shared" si="3"/>
        <v>0</v>
      </c>
      <c r="U43" s="348">
        <f t="shared" si="4"/>
        <v>0</v>
      </c>
      <c r="V43" s="38"/>
      <c r="W43" s="38"/>
      <c r="X43" s="203">
        <f t="shared" si="5"/>
        <v>0</v>
      </c>
      <c r="Y43" s="162"/>
      <c r="Z43" s="38"/>
      <c r="AA43" s="38"/>
      <c r="AB43" s="170">
        <f t="shared" si="6"/>
        <v>0</v>
      </c>
      <c r="AC43" s="173">
        <f t="shared" si="7"/>
        <v>0</v>
      </c>
      <c r="AD43" s="459">
        <f t="shared" si="9"/>
        <v>0</v>
      </c>
    </row>
    <row r="44" spans="1:30" x14ac:dyDescent="0.25">
      <c r="A44" s="110">
        <v>33</v>
      </c>
      <c r="B44" s="113" t="s">
        <v>27</v>
      </c>
      <c r="C44" s="114" t="s">
        <v>12</v>
      </c>
      <c r="D44" s="461">
        <f>'Пн 1 день нед 2'!AG44</f>
        <v>-0.6048</v>
      </c>
      <c r="E44" s="461"/>
      <c r="F44" s="489"/>
      <c r="G44" s="38"/>
      <c r="H44" s="483"/>
      <c r="I44" s="483"/>
      <c r="J44" s="38"/>
      <c r="K44" s="38"/>
      <c r="L44" s="490">
        <f t="shared" si="1"/>
        <v>0</v>
      </c>
      <c r="M44" s="490">
        <f t="shared" si="8"/>
        <v>0</v>
      </c>
      <c r="N44" s="483"/>
      <c r="O44" s="38"/>
      <c r="P44" s="483"/>
      <c r="Q44" s="483"/>
      <c r="R44" s="38"/>
      <c r="S44" s="38"/>
      <c r="T44" s="348">
        <f t="shared" si="3"/>
        <v>0</v>
      </c>
      <c r="U44" s="348">
        <f t="shared" si="4"/>
        <v>0</v>
      </c>
      <c r="V44" s="38"/>
      <c r="W44" s="38"/>
      <c r="X44" s="203">
        <f t="shared" si="5"/>
        <v>0</v>
      </c>
      <c r="Y44" s="162"/>
      <c r="Z44" s="38"/>
      <c r="AA44" s="38"/>
      <c r="AB44" s="170">
        <f t="shared" si="6"/>
        <v>0</v>
      </c>
      <c r="AC44" s="173">
        <f t="shared" si="7"/>
        <v>0</v>
      </c>
      <c r="AD44" s="459">
        <f t="shared" si="9"/>
        <v>-0.6048</v>
      </c>
    </row>
    <row r="45" spans="1:30" x14ac:dyDescent="0.25">
      <c r="A45" s="110">
        <v>34</v>
      </c>
      <c r="B45" s="111" t="s">
        <v>28</v>
      </c>
      <c r="C45" s="112" t="s">
        <v>12</v>
      </c>
      <c r="D45" s="461">
        <f>'Пн 1 день нед 2'!AG45</f>
        <v>0</v>
      </c>
      <c r="E45" s="461"/>
      <c r="F45" s="489"/>
      <c r="G45" s="38"/>
      <c r="H45" s="483"/>
      <c r="I45" s="483"/>
      <c r="J45" s="38"/>
      <c r="K45" s="38"/>
      <c r="L45" s="490">
        <f t="shared" si="1"/>
        <v>0</v>
      </c>
      <c r="M45" s="490">
        <f t="shared" si="8"/>
        <v>0</v>
      </c>
      <c r="N45" s="483"/>
      <c r="O45" s="38"/>
      <c r="P45" s="483"/>
      <c r="Q45" s="483"/>
      <c r="R45" s="38"/>
      <c r="S45" s="38"/>
      <c r="T45" s="348">
        <f t="shared" si="3"/>
        <v>0</v>
      </c>
      <c r="U45" s="348">
        <f t="shared" si="4"/>
        <v>0</v>
      </c>
      <c r="V45" s="38"/>
      <c r="W45" s="38"/>
      <c r="X45" s="203">
        <f t="shared" si="5"/>
        <v>0</v>
      </c>
      <c r="Y45" s="162"/>
      <c r="Z45" s="38"/>
      <c r="AA45" s="38"/>
      <c r="AB45" s="170">
        <f t="shared" si="6"/>
        <v>0</v>
      </c>
      <c r="AC45" s="173">
        <f t="shared" si="7"/>
        <v>0</v>
      </c>
      <c r="AD45" s="459">
        <f t="shared" si="9"/>
        <v>0</v>
      </c>
    </row>
    <row r="46" spans="1:30" x14ac:dyDescent="0.25">
      <c r="A46" s="110">
        <v>35</v>
      </c>
      <c r="B46" s="111" t="s">
        <v>29</v>
      </c>
      <c r="C46" s="112" t="s">
        <v>12</v>
      </c>
      <c r="D46" s="461">
        <f>'Пн 1 день нед 2'!AG46</f>
        <v>-0.14199999999999999</v>
      </c>
      <c r="E46" s="461"/>
      <c r="F46" s="489"/>
      <c r="G46" s="38"/>
      <c r="H46" s="483"/>
      <c r="I46" s="483"/>
      <c r="J46" s="38"/>
      <c r="K46" s="38"/>
      <c r="L46" s="490">
        <f t="shared" si="1"/>
        <v>0</v>
      </c>
      <c r="M46" s="490">
        <f t="shared" si="8"/>
        <v>0</v>
      </c>
      <c r="N46" s="483"/>
      <c r="O46" s="38"/>
      <c r="P46" s="483"/>
      <c r="Q46" s="483"/>
      <c r="R46" s="38"/>
      <c r="S46" s="38"/>
      <c r="T46" s="348">
        <f t="shared" si="3"/>
        <v>0</v>
      </c>
      <c r="U46" s="348">
        <f t="shared" si="4"/>
        <v>0</v>
      </c>
      <c r="V46" s="38"/>
      <c r="W46" s="38"/>
      <c r="X46" s="203">
        <f t="shared" si="5"/>
        <v>0</v>
      </c>
      <c r="Y46" s="162"/>
      <c r="Z46" s="38"/>
      <c r="AA46" s="38"/>
      <c r="AB46" s="170">
        <f t="shared" si="6"/>
        <v>0</v>
      </c>
      <c r="AC46" s="173">
        <f t="shared" si="7"/>
        <v>0</v>
      </c>
      <c r="AD46" s="459">
        <f t="shared" si="9"/>
        <v>-0.14199999999999999</v>
      </c>
    </row>
    <row r="47" spans="1:30" x14ac:dyDescent="0.25">
      <c r="A47" s="110">
        <v>36</v>
      </c>
      <c r="B47" s="111" t="s">
        <v>30</v>
      </c>
      <c r="C47" s="112" t="s">
        <v>12</v>
      </c>
      <c r="D47" s="461">
        <f>'Пн 1 день нед 2'!AG47</f>
        <v>0</v>
      </c>
      <c r="E47" s="461"/>
      <c r="F47" s="489"/>
      <c r="G47" s="38"/>
      <c r="H47" s="483"/>
      <c r="I47" s="483"/>
      <c r="J47" s="38"/>
      <c r="K47" s="38"/>
      <c r="L47" s="490">
        <f t="shared" si="1"/>
        <v>0</v>
      </c>
      <c r="M47" s="490">
        <f t="shared" si="8"/>
        <v>0</v>
      </c>
      <c r="N47" s="483"/>
      <c r="O47" s="38"/>
      <c r="P47" s="483"/>
      <c r="Q47" s="483"/>
      <c r="R47" s="38"/>
      <c r="S47" s="38"/>
      <c r="T47" s="348">
        <f t="shared" si="3"/>
        <v>0</v>
      </c>
      <c r="U47" s="348">
        <f t="shared" si="4"/>
        <v>0</v>
      </c>
      <c r="V47" s="38"/>
      <c r="W47" s="38"/>
      <c r="X47" s="203">
        <f t="shared" si="5"/>
        <v>0</v>
      </c>
      <c r="Y47" s="162"/>
      <c r="Z47" s="38"/>
      <c r="AA47" s="38"/>
      <c r="AB47" s="170">
        <f t="shared" si="6"/>
        <v>0</v>
      </c>
      <c r="AC47" s="173">
        <f t="shared" si="7"/>
        <v>0</v>
      </c>
      <c r="AD47" s="459">
        <f t="shared" si="9"/>
        <v>0</v>
      </c>
    </row>
    <row r="48" spans="1:30" x14ac:dyDescent="0.25">
      <c r="A48" s="110">
        <v>37</v>
      </c>
      <c r="B48" s="111" t="s">
        <v>31</v>
      </c>
      <c r="C48" s="112" t="s">
        <v>12</v>
      </c>
      <c r="D48" s="461">
        <f>'Пн 1 день нед 2'!AG48</f>
        <v>-5.0000000000000001E-3</v>
      </c>
      <c r="E48" s="461"/>
      <c r="F48" s="489"/>
      <c r="G48" s="38"/>
      <c r="H48" s="483"/>
      <c r="I48" s="483"/>
      <c r="J48" s="38"/>
      <c r="K48" s="38"/>
      <c r="L48" s="490">
        <f t="shared" si="1"/>
        <v>0</v>
      </c>
      <c r="M48" s="490">
        <f t="shared" si="8"/>
        <v>0</v>
      </c>
      <c r="N48" s="483"/>
      <c r="O48" s="38"/>
      <c r="P48" s="483"/>
      <c r="Q48" s="483"/>
      <c r="R48" s="38"/>
      <c r="S48" s="38"/>
      <c r="T48" s="348">
        <f t="shared" si="3"/>
        <v>0</v>
      </c>
      <c r="U48" s="348">
        <f t="shared" si="4"/>
        <v>0</v>
      </c>
      <c r="V48" s="38"/>
      <c r="W48" s="38"/>
      <c r="X48" s="203">
        <f t="shared" si="5"/>
        <v>0</v>
      </c>
      <c r="Y48" s="162"/>
      <c r="Z48" s="38"/>
      <c r="AA48" s="38"/>
      <c r="AB48" s="170">
        <f t="shared" si="6"/>
        <v>0</v>
      </c>
      <c r="AC48" s="173">
        <f t="shared" si="7"/>
        <v>0</v>
      </c>
      <c r="AD48" s="459">
        <f t="shared" si="9"/>
        <v>-5.0000000000000001E-3</v>
      </c>
    </row>
    <row r="49" spans="1:30" x14ac:dyDescent="0.25">
      <c r="A49" s="110">
        <v>38</v>
      </c>
      <c r="B49" s="111" t="s">
        <v>32</v>
      </c>
      <c r="C49" s="112" t="s">
        <v>12</v>
      </c>
      <c r="D49" s="461">
        <f>'Пн 1 день нед 2'!AG49</f>
        <v>0</v>
      </c>
      <c r="E49" s="461"/>
      <c r="F49" s="489"/>
      <c r="G49" s="38"/>
      <c r="H49" s="483"/>
      <c r="I49" s="483"/>
      <c r="J49" s="38"/>
      <c r="K49" s="38"/>
      <c r="L49" s="490">
        <f t="shared" si="1"/>
        <v>0</v>
      </c>
      <c r="M49" s="490">
        <f t="shared" si="8"/>
        <v>0</v>
      </c>
      <c r="N49" s="483"/>
      <c r="O49" s="38"/>
      <c r="P49" s="483"/>
      <c r="Q49" s="483"/>
      <c r="R49" s="38"/>
      <c r="S49" s="38"/>
      <c r="T49" s="348">
        <f t="shared" si="3"/>
        <v>0</v>
      </c>
      <c r="U49" s="348">
        <f t="shared" si="4"/>
        <v>0</v>
      </c>
      <c r="V49" s="38"/>
      <c r="W49" s="38"/>
      <c r="X49" s="203">
        <f t="shared" si="5"/>
        <v>0</v>
      </c>
      <c r="Y49" s="162"/>
      <c r="Z49" s="38"/>
      <c r="AA49" s="38"/>
      <c r="AB49" s="170">
        <f t="shared" si="6"/>
        <v>0</v>
      </c>
      <c r="AC49" s="173">
        <f t="shared" si="7"/>
        <v>0</v>
      </c>
      <c r="AD49" s="459">
        <f t="shared" si="9"/>
        <v>0</v>
      </c>
    </row>
    <row r="50" spans="1:30" x14ac:dyDescent="0.25">
      <c r="A50" s="110">
        <v>39</v>
      </c>
      <c r="B50" s="111" t="s">
        <v>33</v>
      </c>
      <c r="C50" s="112" t="s">
        <v>12</v>
      </c>
      <c r="D50" s="461">
        <f>'Пн 1 день нед 2'!AG50</f>
        <v>0</v>
      </c>
      <c r="E50" s="461"/>
      <c r="F50" s="489"/>
      <c r="G50" s="38"/>
      <c r="H50" s="483"/>
      <c r="I50" s="483"/>
      <c r="J50" s="38"/>
      <c r="K50" s="38"/>
      <c r="L50" s="490">
        <f t="shared" si="1"/>
        <v>0</v>
      </c>
      <c r="M50" s="490">
        <f t="shared" si="8"/>
        <v>0</v>
      </c>
      <c r="N50" s="483"/>
      <c r="O50" s="38"/>
      <c r="P50" s="483"/>
      <c r="Q50" s="483"/>
      <c r="R50" s="38"/>
      <c r="S50" s="38"/>
      <c r="T50" s="348">
        <f t="shared" si="3"/>
        <v>0</v>
      </c>
      <c r="U50" s="348">
        <f t="shared" si="4"/>
        <v>0</v>
      </c>
      <c r="V50" s="38"/>
      <c r="W50" s="38"/>
      <c r="X50" s="203">
        <f t="shared" si="5"/>
        <v>0</v>
      </c>
      <c r="Y50" s="162"/>
      <c r="Z50" s="38"/>
      <c r="AA50" s="38"/>
      <c r="AB50" s="170">
        <f t="shared" si="6"/>
        <v>0</v>
      </c>
      <c r="AC50" s="173">
        <f t="shared" si="7"/>
        <v>0</v>
      </c>
      <c r="AD50" s="459">
        <f t="shared" si="9"/>
        <v>0</v>
      </c>
    </row>
    <row r="51" spans="1:30" x14ac:dyDescent="0.25">
      <c r="A51" s="110">
        <v>40</v>
      </c>
      <c r="B51" s="111" t="s">
        <v>34</v>
      </c>
      <c r="C51" s="112" t="s">
        <v>12</v>
      </c>
      <c r="D51" s="461">
        <f>'Пн 1 день нед 2'!AG51</f>
        <v>-2.9500000000000002E-2</v>
      </c>
      <c r="E51" s="461"/>
      <c r="F51" s="489"/>
      <c r="G51" s="38"/>
      <c r="H51" s="483"/>
      <c r="I51" s="483"/>
      <c r="J51" s="38"/>
      <c r="K51" s="38"/>
      <c r="L51" s="490">
        <f t="shared" si="1"/>
        <v>0</v>
      </c>
      <c r="M51" s="490">
        <f t="shared" si="8"/>
        <v>0</v>
      </c>
      <c r="N51" s="483"/>
      <c r="O51" s="38"/>
      <c r="P51" s="483"/>
      <c r="Q51" s="483"/>
      <c r="R51" s="38"/>
      <c r="S51" s="38"/>
      <c r="T51" s="348">
        <f t="shared" si="3"/>
        <v>0</v>
      </c>
      <c r="U51" s="348">
        <f t="shared" si="4"/>
        <v>0</v>
      </c>
      <c r="V51" s="38"/>
      <c r="W51" s="38"/>
      <c r="X51" s="203">
        <f t="shared" si="5"/>
        <v>0</v>
      </c>
      <c r="Y51" s="162"/>
      <c r="Z51" s="38"/>
      <c r="AA51" s="38"/>
      <c r="AB51" s="170">
        <f t="shared" si="6"/>
        <v>0</v>
      </c>
      <c r="AC51" s="173">
        <f t="shared" si="7"/>
        <v>0</v>
      </c>
      <c r="AD51" s="459">
        <f t="shared" si="9"/>
        <v>-2.9500000000000002E-2</v>
      </c>
    </row>
    <row r="52" spans="1:30" x14ac:dyDescent="0.25">
      <c r="A52" s="110">
        <v>41</v>
      </c>
      <c r="B52" s="113" t="s">
        <v>35</v>
      </c>
      <c r="C52" s="114" t="s">
        <v>12</v>
      </c>
      <c r="D52" s="461">
        <f>'Пн 1 день нед 2'!AG52</f>
        <v>-0.43420000000000003</v>
      </c>
      <c r="E52" s="461"/>
      <c r="F52" s="489"/>
      <c r="G52" s="38"/>
      <c r="H52" s="483"/>
      <c r="I52" s="483"/>
      <c r="J52" s="38"/>
      <c r="K52" s="38"/>
      <c r="L52" s="490">
        <f t="shared" si="1"/>
        <v>0</v>
      </c>
      <c r="M52" s="490">
        <f t="shared" si="8"/>
        <v>0</v>
      </c>
      <c r="N52" s="483"/>
      <c r="O52" s="38"/>
      <c r="P52" s="483"/>
      <c r="Q52" s="483"/>
      <c r="R52" s="38"/>
      <c r="S52" s="38"/>
      <c r="T52" s="348">
        <f t="shared" si="3"/>
        <v>0</v>
      </c>
      <c r="U52" s="348">
        <f t="shared" si="4"/>
        <v>0</v>
      </c>
      <c r="V52" s="38"/>
      <c r="W52" s="38"/>
      <c r="X52" s="203">
        <f t="shared" si="5"/>
        <v>0</v>
      </c>
      <c r="Y52" s="162"/>
      <c r="Z52" s="38"/>
      <c r="AA52" s="38"/>
      <c r="AB52" s="170">
        <f t="shared" si="6"/>
        <v>0</v>
      </c>
      <c r="AC52" s="173">
        <f t="shared" si="7"/>
        <v>0</v>
      </c>
      <c r="AD52" s="459">
        <f t="shared" si="9"/>
        <v>-0.43420000000000003</v>
      </c>
    </row>
    <row r="53" spans="1:30" x14ac:dyDescent="0.25">
      <c r="A53" s="110">
        <v>42</v>
      </c>
      <c r="B53" s="115" t="s">
        <v>39</v>
      </c>
      <c r="C53" s="116" t="s">
        <v>12</v>
      </c>
      <c r="D53" s="461">
        <f>'Пн 1 день нед 2'!AG53</f>
        <v>0</v>
      </c>
      <c r="E53" s="462"/>
      <c r="F53" s="489"/>
      <c r="G53" s="38"/>
      <c r="H53" s="483"/>
      <c r="I53" s="483"/>
      <c r="J53" s="38"/>
      <c r="K53" s="38"/>
      <c r="L53" s="490">
        <f t="shared" si="1"/>
        <v>0</v>
      </c>
      <c r="M53" s="490">
        <f t="shared" si="8"/>
        <v>0</v>
      </c>
      <c r="N53" s="483"/>
      <c r="O53" s="38"/>
      <c r="P53" s="483"/>
      <c r="Q53" s="483"/>
      <c r="R53" s="38"/>
      <c r="S53" s="38"/>
      <c r="T53" s="348">
        <f t="shared" si="3"/>
        <v>0</v>
      </c>
      <c r="U53" s="348">
        <f t="shared" si="4"/>
        <v>0</v>
      </c>
      <c r="V53" s="38"/>
      <c r="W53" s="38"/>
      <c r="X53" s="203">
        <f t="shared" si="5"/>
        <v>0</v>
      </c>
      <c r="Y53" s="162"/>
      <c r="Z53" s="38"/>
      <c r="AA53" s="38"/>
      <c r="AB53" s="170">
        <f t="shared" si="6"/>
        <v>0</v>
      </c>
      <c r="AC53" s="173">
        <f t="shared" si="7"/>
        <v>0</v>
      </c>
      <c r="AD53" s="459">
        <f t="shared" si="9"/>
        <v>0</v>
      </c>
    </row>
    <row r="54" spans="1:30" x14ac:dyDescent="0.25">
      <c r="A54" s="110">
        <v>43</v>
      </c>
      <c r="B54" s="113" t="s">
        <v>171</v>
      </c>
      <c r="C54" s="114" t="s">
        <v>12</v>
      </c>
      <c r="D54" s="461">
        <f>'Пн 1 день нед 2'!AG54</f>
        <v>-0.02</v>
      </c>
      <c r="E54" s="461"/>
      <c r="F54" s="489"/>
      <c r="G54" s="38"/>
      <c r="H54" s="483"/>
      <c r="I54" s="483"/>
      <c r="J54" s="38"/>
      <c r="K54" s="38"/>
      <c r="L54" s="490">
        <f t="shared" si="1"/>
        <v>0</v>
      </c>
      <c r="M54" s="490">
        <f t="shared" si="8"/>
        <v>0</v>
      </c>
      <c r="N54" s="483"/>
      <c r="O54" s="38"/>
      <c r="P54" s="483"/>
      <c r="Q54" s="483"/>
      <c r="R54" s="38"/>
      <c r="S54" s="38"/>
      <c r="T54" s="348">
        <f t="shared" si="3"/>
        <v>0</v>
      </c>
      <c r="U54" s="348">
        <f t="shared" si="4"/>
        <v>0</v>
      </c>
      <c r="V54" s="38"/>
      <c r="W54" s="38"/>
      <c r="X54" s="203">
        <f t="shared" si="5"/>
        <v>0</v>
      </c>
      <c r="Y54" s="162"/>
      <c r="Z54" s="38"/>
      <c r="AA54" s="38"/>
      <c r="AB54" s="170">
        <f t="shared" si="6"/>
        <v>0</v>
      </c>
      <c r="AC54" s="173">
        <f t="shared" si="7"/>
        <v>0</v>
      </c>
      <c r="AD54" s="459">
        <f t="shared" si="9"/>
        <v>-0.02</v>
      </c>
    </row>
    <row r="55" spans="1:30" x14ac:dyDescent="0.25">
      <c r="A55" s="110">
        <v>44</v>
      </c>
      <c r="B55" s="111" t="s">
        <v>36</v>
      </c>
      <c r="C55" s="112" t="s">
        <v>12</v>
      </c>
      <c r="D55" s="461">
        <f>'Пн 1 день нед 2'!AG55</f>
        <v>-2.86E-2</v>
      </c>
      <c r="E55" s="461"/>
      <c r="F55" s="489"/>
      <c r="G55" s="38"/>
      <c r="H55" s="404">
        <v>1.2999999999999999E-3</v>
      </c>
      <c r="I55" s="404">
        <v>1.2999999999999999E-3</v>
      </c>
      <c r="J55" s="38"/>
      <c r="K55" s="38"/>
      <c r="L55" s="490">
        <f t="shared" si="1"/>
        <v>1.2999999999999999E-3</v>
      </c>
      <c r="M55" s="490">
        <f t="shared" si="8"/>
        <v>1.2999999999999999E-3</v>
      </c>
      <c r="N55" s="483"/>
      <c r="O55" s="38"/>
      <c r="P55" s="404">
        <v>1.2999999999999999E-3</v>
      </c>
      <c r="Q55" s="404">
        <v>1.2999999999999999E-3</v>
      </c>
      <c r="R55" s="38"/>
      <c r="S55" s="38"/>
      <c r="T55" s="348">
        <f t="shared" si="3"/>
        <v>1.2999999999999999E-3</v>
      </c>
      <c r="U55" s="348">
        <f t="shared" si="4"/>
        <v>1.2999999999999999E-3</v>
      </c>
      <c r="V55" s="38"/>
      <c r="W55" s="38"/>
      <c r="X55" s="203">
        <f t="shared" si="5"/>
        <v>0</v>
      </c>
      <c r="Y55" s="162"/>
      <c r="Z55" s="38"/>
      <c r="AA55" s="38"/>
      <c r="AB55" s="170">
        <f t="shared" si="6"/>
        <v>0</v>
      </c>
      <c r="AC55" s="173">
        <f t="shared" si="7"/>
        <v>5.1999999999999998E-3</v>
      </c>
      <c r="AD55" s="459">
        <f t="shared" si="9"/>
        <v>-3.3799999999999997E-2</v>
      </c>
    </row>
    <row r="56" spans="1:30" x14ac:dyDescent="0.25">
      <c r="A56" s="110">
        <v>45</v>
      </c>
      <c r="B56" s="111" t="s">
        <v>37</v>
      </c>
      <c r="C56" s="112" t="s">
        <v>12</v>
      </c>
      <c r="D56" s="461">
        <f>'Пн 1 день нед 2'!AG56</f>
        <v>-0.3453</v>
      </c>
      <c r="E56" s="461"/>
      <c r="F56" s="489"/>
      <c r="G56" s="38"/>
      <c r="H56" s="483"/>
      <c r="I56" s="483"/>
      <c r="J56" s="404">
        <v>0.01</v>
      </c>
      <c r="K56" s="38"/>
      <c r="L56" s="490">
        <f t="shared" si="1"/>
        <v>0.01</v>
      </c>
      <c r="M56" s="490">
        <f t="shared" si="8"/>
        <v>0.01</v>
      </c>
      <c r="N56" s="483"/>
      <c r="O56" s="38"/>
      <c r="P56" s="483"/>
      <c r="Q56" s="483"/>
      <c r="R56" s="404">
        <v>0.01</v>
      </c>
      <c r="S56" s="38"/>
      <c r="T56" s="348">
        <f t="shared" si="3"/>
        <v>0.01</v>
      </c>
      <c r="U56" s="348">
        <f t="shared" si="4"/>
        <v>0.01</v>
      </c>
      <c r="V56" s="38"/>
      <c r="W56" s="203">
        <v>0.01</v>
      </c>
      <c r="X56" s="203">
        <f t="shared" si="5"/>
        <v>0.01</v>
      </c>
      <c r="Y56" s="162"/>
      <c r="Z56" s="170">
        <v>0.01</v>
      </c>
      <c r="AA56" s="38"/>
      <c r="AB56" s="170">
        <f t="shared" si="6"/>
        <v>0.01</v>
      </c>
      <c r="AC56" s="173">
        <f t="shared" si="7"/>
        <v>6.0000000000000005E-2</v>
      </c>
      <c r="AD56" s="459">
        <f t="shared" si="9"/>
        <v>-0.40529999999999999</v>
      </c>
    </row>
    <row r="57" spans="1:30" x14ac:dyDescent="0.25">
      <c r="A57" s="110">
        <v>46</v>
      </c>
      <c r="B57" s="111" t="s">
        <v>38</v>
      </c>
      <c r="C57" s="112" t="s">
        <v>12</v>
      </c>
      <c r="D57" s="461">
        <f>'Пн 1 день нед 2'!AG57</f>
        <v>-2.8199999999999999E-2</v>
      </c>
      <c r="E57" s="461"/>
      <c r="F57" s="489"/>
      <c r="G57" s="404">
        <v>5.0000000000000001E-4</v>
      </c>
      <c r="H57" s="404">
        <v>5.0000000000000001E-4</v>
      </c>
      <c r="I57" s="404">
        <v>5.0000000000000001E-4</v>
      </c>
      <c r="J57" s="38"/>
      <c r="K57" s="38"/>
      <c r="L57" s="490">
        <f t="shared" si="1"/>
        <v>1E-3</v>
      </c>
      <c r="M57" s="490">
        <f t="shared" si="8"/>
        <v>1E-3</v>
      </c>
      <c r="N57" s="483"/>
      <c r="O57" s="404">
        <v>5.0000000000000001E-4</v>
      </c>
      <c r="P57" s="404">
        <v>5.0000000000000001E-4</v>
      </c>
      <c r="Q57" s="404">
        <v>5.0000000000000001E-4</v>
      </c>
      <c r="R57" s="38"/>
      <c r="S57" s="38"/>
      <c r="T57" s="348">
        <f t="shared" si="3"/>
        <v>1E-3</v>
      </c>
      <c r="U57" s="348">
        <f t="shared" si="4"/>
        <v>1E-3</v>
      </c>
      <c r="V57" s="38"/>
      <c r="W57" s="38"/>
      <c r="X57" s="203">
        <f t="shared" si="5"/>
        <v>0</v>
      </c>
      <c r="Y57" s="222">
        <v>8.9999999999999998E-4</v>
      </c>
      <c r="Z57" s="38"/>
      <c r="AA57" s="38"/>
      <c r="AB57" s="170">
        <f t="shared" si="6"/>
        <v>8.9999999999999998E-4</v>
      </c>
      <c r="AC57" s="173">
        <f t="shared" si="7"/>
        <v>4.8999999999999998E-3</v>
      </c>
      <c r="AD57" s="459">
        <f t="shared" si="9"/>
        <v>-3.3099999999999997E-2</v>
      </c>
    </row>
    <row r="58" spans="1:30" x14ac:dyDescent="0.25">
      <c r="A58" s="110">
        <v>47</v>
      </c>
      <c r="B58" s="111" t="s">
        <v>14</v>
      </c>
      <c r="C58" s="112" t="s">
        <v>12</v>
      </c>
      <c r="D58" s="461">
        <f>'Пн 1 день нед 2'!AG58</f>
        <v>-0.03</v>
      </c>
      <c r="E58" s="461"/>
      <c r="F58" s="489"/>
      <c r="G58" s="38"/>
      <c r="H58" s="404">
        <v>7.4999999999999997E-3</v>
      </c>
      <c r="I58" s="404"/>
      <c r="J58" s="38"/>
      <c r="K58" s="38"/>
      <c r="L58" s="490">
        <f t="shared" si="1"/>
        <v>0</v>
      </c>
      <c r="M58" s="490">
        <f t="shared" si="8"/>
        <v>7.4999999999999997E-3</v>
      </c>
      <c r="N58" s="483"/>
      <c r="O58" s="38"/>
      <c r="P58" s="404">
        <v>7.4999999999999997E-3</v>
      </c>
      <c r="Q58" s="404"/>
      <c r="R58" s="38"/>
      <c r="S58" s="38"/>
      <c r="T58" s="348">
        <f t="shared" si="3"/>
        <v>0</v>
      </c>
      <c r="U58" s="348">
        <f t="shared" si="4"/>
        <v>7.4999999999999997E-3</v>
      </c>
      <c r="V58" s="38"/>
      <c r="W58" s="38"/>
      <c r="X58" s="203">
        <f t="shared" si="5"/>
        <v>0</v>
      </c>
      <c r="Y58" s="162"/>
      <c r="Z58" s="38"/>
      <c r="AA58" s="38"/>
      <c r="AB58" s="170">
        <f t="shared" si="6"/>
        <v>0</v>
      </c>
      <c r="AC58" s="173">
        <f t="shared" si="7"/>
        <v>1.4999999999999999E-2</v>
      </c>
      <c r="AD58" s="459">
        <f t="shared" si="9"/>
        <v>-4.4999999999999998E-2</v>
      </c>
    </row>
    <row r="59" spans="1:30" x14ac:dyDescent="0.25">
      <c r="A59" s="110">
        <v>48</v>
      </c>
      <c r="B59" s="115" t="s">
        <v>172</v>
      </c>
      <c r="C59" s="112" t="s">
        <v>12</v>
      </c>
      <c r="D59" s="461">
        <f>'Пн 1 день нед 2'!AG59</f>
        <v>0</v>
      </c>
      <c r="E59" s="461"/>
      <c r="F59" s="489"/>
      <c r="G59" s="38"/>
      <c r="H59" s="483"/>
      <c r="I59" s="483"/>
      <c r="J59" s="38"/>
      <c r="K59" s="38"/>
      <c r="L59" s="490">
        <f t="shared" si="1"/>
        <v>0</v>
      </c>
      <c r="M59" s="490">
        <f t="shared" si="8"/>
        <v>0</v>
      </c>
      <c r="N59" s="483"/>
      <c r="O59" s="38"/>
      <c r="P59" s="483"/>
      <c r="Q59" s="483"/>
      <c r="R59" s="38"/>
      <c r="S59" s="38"/>
      <c r="T59" s="348">
        <f t="shared" si="3"/>
        <v>0</v>
      </c>
      <c r="U59" s="348">
        <f t="shared" si="4"/>
        <v>0</v>
      </c>
      <c r="V59" s="38"/>
      <c r="W59" s="38"/>
      <c r="X59" s="203">
        <f t="shared" si="5"/>
        <v>0</v>
      </c>
      <c r="Y59" s="162"/>
      <c r="Z59" s="38"/>
      <c r="AA59" s="38"/>
      <c r="AB59" s="170">
        <f t="shared" si="6"/>
        <v>0</v>
      </c>
      <c r="AC59" s="173">
        <f t="shared" si="7"/>
        <v>0</v>
      </c>
      <c r="AD59" s="459">
        <f t="shared" si="9"/>
        <v>0</v>
      </c>
    </row>
    <row r="60" spans="1:30" x14ac:dyDescent="0.25">
      <c r="A60" s="110">
        <v>49</v>
      </c>
      <c r="B60" s="115" t="s">
        <v>275</v>
      </c>
      <c r="C60" s="112" t="s">
        <v>12</v>
      </c>
      <c r="D60" s="461">
        <f>'Пн 1 день нед 2'!AG60</f>
        <v>0</v>
      </c>
      <c r="E60" s="461"/>
      <c r="F60" s="489"/>
      <c r="G60" s="38"/>
      <c r="H60" s="483"/>
      <c r="I60" s="483"/>
      <c r="J60" s="38"/>
      <c r="K60" s="38"/>
      <c r="L60" s="490">
        <f t="shared" si="1"/>
        <v>0</v>
      </c>
      <c r="M60" s="490">
        <f t="shared" si="8"/>
        <v>0</v>
      </c>
      <c r="N60" s="483"/>
      <c r="O60" s="38"/>
      <c r="P60" s="483"/>
      <c r="Q60" s="483"/>
      <c r="R60" s="38"/>
      <c r="S60" s="38"/>
      <c r="T60" s="348">
        <f t="shared" si="3"/>
        <v>0</v>
      </c>
      <c r="U60" s="348">
        <f t="shared" si="4"/>
        <v>0</v>
      </c>
      <c r="V60" s="38"/>
      <c r="W60" s="38"/>
      <c r="X60" s="203">
        <f t="shared" si="5"/>
        <v>0</v>
      </c>
      <c r="Y60" s="162"/>
      <c r="Z60" s="38"/>
      <c r="AA60" s="38"/>
      <c r="AB60" s="170">
        <f t="shared" si="6"/>
        <v>0</v>
      </c>
      <c r="AC60" s="173">
        <f t="shared" si="7"/>
        <v>0</v>
      </c>
      <c r="AD60" s="459">
        <f t="shared" si="9"/>
        <v>0</v>
      </c>
    </row>
    <row r="61" spans="1:30" x14ac:dyDescent="0.25">
      <c r="A61" s="104"/>
      <c r="B61" s="324" t="s">
        <v>51</v>
      </c>
      <c r="C61" s="105"/>
      <c r="D61" s="461">
        <f>'Пн 1 день нед 2'!AG61</f>
        <v>0</v>
      </c>
      <c r="E61" s="105"/>
      <c r="F61" s="489"/>
      <c r="G61" s="38"/>
      <c r="H61" s="483"/>
      <c r="I61" s="483"/>
      <c r="J61" s="38"/>
      <c r="K61" s="38"/>
      <c r="L61" s="490">
        <f t="shared" si="1"/>
        <v>0</v>
      </c>
      <c r="M61" s="490">
        <f t="shared" si="8"/>
        <v>0</v>
      </c>
      <c r="N61" s="483"/>
      <c r="O61" s="38"/>
      <c r="P61" s="483"/>
      <c r="Q61" s="483"/>
      <c r="R61" s="38"/>
      <c r="S61" s="38"/>
      <c r="T61" s="348">
        <f t="shared" si="3"/>
        <v>0</v>
      </c>
      <c r="U61" s="348">
        <f t="shared" si="4"/>
        <v>0</v>
      </c>
      <c r="V61" s="38"/>
      <c r="W61" s="38"/>
      <c r="X61" s="203">
        <f t="shared" si="5"/>
        <v>0</v>
      </c>
      <c r="Y61" s="162"/>
      <c r="Z61" s="38"/>
      <c r="AA61" s="38"/>
      <c r="AB61" s="170">
        <f t="shared" si="6"/>
        <v>0</v>
      </c>
      <c r="AC61" s="173">
        <f t="shared" si="7"/>
        <v>0</v>
      </c>
      <c r="AD61" s="459">
        <f t="shared" si="9"/>
        <v>0</v>
      </c>
    </row>
    <row r="62" spans="1:30" x14ac:dyDescent="0.25">
      <c r="A62" s="118">
        <v>50</v>
      </c>
      <c r="B62" s="113" t="s">
        <v>52</v>
      </c>
      <c r="C62" s="114" t="s">
        <v>12</v>
      </c>
      <c r="D62" s="461">
        <f>'Пн 1 день нед 2'!AG62</f>
        <v>-0.29020000000000001</v>
      </c>
      <c r="E62" s="461"/>
      <c r="F62" s="489"/>
      <c r="G62" s="38"/>
      <c r="H62" s="483"/>
      <c r="I62" s="483"/>
      <c r="J62" s="38"/>
      <c r="K62" s="38"/>
      <c r="L62" s="490">
        <f t="shared" si="1"/>
        <v>0</v>
      </c>
      <c r="M62" s="490">
        <f t="shared" si="8"/>
        <v>0</v>
      </c>
      <c r="N62" s="483"/>
      <c r="O62" s="38"/>
      <c r="P62" s="483"/>
      <c r="Q62" s="483"/>
      <c r="R62" s="38"/>
      <c r="S62" s="38"/>
      <c r="T62" s="348">
        <f t="shared" si="3"/>
        <v>0</v>
      </c>
      <c r="U62" s="348">
        <f t="shared" si="4"/>
        <v>0</v>
      </c>
      <c r="V62" s="38"/>
      <c r="W62" s="38"/>
      <c r="X62" s="203">
        <f t="shared" si="5"/>
        <v>0</v>
      </c>
      <c r="Y62" s="162"/>
      <c r="Z62" s="38"/>
      <c r="AA62" s="38"/>
      <c r="AB62" s="170">
        <f t="shared" si="6"/>
        <v>0</v>
      </c>
      <c r="AC62" s="173">
        <f t="shared" si="7"/>
        <v>0</v>
      </c>
      <c r="AD62" s="459">
        <f t="shared" si="9"/>
        <v>-0.29020000000000001</v>
      </c>
    </row>
    <row r="63" spans="1:30" x14ac:dyDescent="0.25">
      <c r="A63" s="118">
        <v>51</v>
      </c>
      <c r="B63" s="113" t="s">
        <v>173</v>
      </c>
      <c r="C63" s="114" t="s">
        <v>12</v>
      </c>
      <c r="D63" s="461">
        <f>'Пн 1 день нед 2'!AG63</f>
        <v>0</v>
      </c>
      <c r="E63" s="461"/>
      <c r="F63" s="489"/>
      <c r="G63" s="38"/>
      <c r="H63" s="483"/>
      <c r="I63" s="483"/>
      <c r="J63" s="38"/>
      <c r="K63" s="38"/>
      <c r="L63" s="490">
        <f t="shared" si="1"/>
        <v>0</v>
      </c>
      <c r="M63" s="490">
        <f t="shared" si="8"/>
        <v>0</v>
      </c>
      <c r="N63" s="483"/>
      <c r="O63" s="38"/>
      <c r="P63" s="483"/>
      <c r="Q63" s="483"/>
      <c r="R63" s="38"/>
      <c r="S63" s="38"/>
      <c r="T63" s="348">
        <f t="shared" si="3"/>
        <v>0</v>
      </c>
      <c r="U63" s="348">
        <f t="shared" si="4"/>
        <v>0</v>
      </c>
      <c r="V63" s="38"/>
      <c r="W63" s="38"/>
      <c r="X63" s="203">
        <f t="shared" si="5"/>
        <v>0</v>
      </c>
      <c r="Y63" s="162"/>
      <c r="Z63" s="38"/>
      <c r="AA63" s="38"/>
      <c r="AB63" s="170">
        <f t="shared" si="6"/>
        <v>0</v>
      </c>
      <c r="AC63" s="173">
        <f t="shared" si="7"/>
        <v>0</v>
      </c>
      <c r="AD63" s="459">
        <f t="shared" si="9"/>
        <v>0</v>
      </c>
    </row>
    <row r="64" spans="1:30" x14ac:dyDescent="0.25">
      <c r="A64" s="118">
        <v>52</v>
      </c>
      <c r="B64" s="113" t="s">
        <v>100</v>
      </c>
      <c r="C64" s="114" t="s">
        <v>12</v>
      </c>
      <c r="D64" s="461">
        <f>'Пн 1 день нед 2'!AG64</f>
        <v>0</v>
      </c>
      <c r="E64" s="461"/>
      <c r="F64" s="489"/>
      <c r="G64" s="38"/>
      <c r="H64" s="483"/>
      <c r="I64" s="483"/>
      <c r="J64" s="38"/>
      <c r="K64" s="38"/>
      <c r="L64" s="490">
        <f t="shared" si="1"/>
        <v>0</v>
      </c>
      <c r="M64" s="490">
        <f t="shared" si="8"/>
        <v>0</v>
      </c>
      <c r="N64" s="483"/>
      <c r="O64" s="38"/>
      <c r="P64" s="483"/>
      <c r="Q64" s="483"/>
      <c r="R64" s="38"/>
      <c r="S64" s="38"/>
      <c r="T64" s="348">
        <f t="shared" si="3"/>
        <v>0</v>
      </c>
      <c r="U64" s="348">
        <f t="shared" si="4"/>
        <v>0</v>
      </c>
      <c r="V64" s="38"/>
      <c r="W64" s="38"/>
      <c r="X64" s="203">
        <f t="shared" si="5"/>
        <v>0</v>
      </c>
      <c r="Y64" s="162"/>
      <c r="Z64" s="38"/>
      <c r="AA64" s="38"/>
      <c r="AB64" s="170">
        <f t="shared" si="6"/>
        <v>0</v>
      </c>
      <c r="AC64" s="173">
        <f t="shared" si="7"/>
        <v>0</v>
      </c>
      <c r="AD64" s="459">
        <f t="shared" si="9"/>
        <v>0</v>
      </c>
    </row>
    <row r="65" spans="1:30" x14ac:dyDescent="0.25">
      <c r="A65" s="118">
        <v>53</v>
      </c>
      <c r="B65" s="113" t="s">
        <v>200</v>
      </c>
      <c r="C65" s="114" t="s">
        <v>12</v>
      </c>
      <c r="D65" s="461">
        <f>'Пн 1 день нед 2'!AG65</f>
        <v>0</v>
      </c>
      <c r="E65" s="461"/>
      <c r="F65" s="489"/>
      <c r="G65" s="38"/>
      <c r="H65" s="483"/>
      <c r="I65" s="483"/>
      <c r="J65" s="38"/>
      <c r="K65" s="38"/>
      <c r="L65" s="490">
        <f t="shared" si="1"/>
        <v>0</v>
      </c>
      <c r="M65" s="490">
        <f t="shared" si="8"/>
        <v>0</v>
      </c>
      <c r="N65" s="483"/>
      <c r="O65" s="38"/>
      <c r="P65" s="483"/>
      <c r="Q65" s="483"/>
      <c r="R65" s="38"/>
      <c r="S65" s="38"/>
      <c r="T65" s="348">
        <f t="shared" si="3"/>
        <v>0</v>
      </c>
      <c r="U65" s="348">
        <f t="shared" si="4"/>
        <v>0</v>
      </c>
      <c r="V65" s="38"/>
      <c r="W65" s="38"/>
      <c r="X65" s="203">
        <f t="shared" si="5"/>
        <v>0</v>
      </c>
      <c r="Y65" s="162"/>
      <c r="Z65" s="38"/>
      <c r="AA65" s="38"/>
      <c r="AB65" s="170">
        <f t="shared" si="6"/>
        <v>0</v>
      </c>
      <c r="AC65" s="173">
        <f t="shared" si="7"/>
        <v>0</v>
      </c>
      <c r="AD65" s="459">
        <f t="shared" si="9"/>
        <v>0</v>
      </c>
    </row>
    <row r="66" spans="1:30" x14ac:dyDescent="0.25">
      <c r="A66" s="118">
        <v>54</v>
      </c>
      <c r="B66" s="111" t="s">
        <v>90</v>
      </c>
      <c r="C66" s="119" t="s">
        <v>12</v>
      </c>
      <c r="D66" s="461">
        <f>'Пн 1 день нед 2'!AG66</f>
        <v>0</v>
      </c>
      <c r="E66" s="463"/>
      <c r="F66" s="489"/>
      <c r="G66" s="38"/>
      <c r="H66" s="483"/>
      <c r="I66" s="483"/>
      <c r="J66" s="38"/>
      <c r="K66" s="38"/>
      <c r="L66" s="490">
        <f t="shared" si="1"/>
        <v>0</v>
      </c>
      <c r="M66" s="490">
        <f t="shared" si="8"/>
        <v>0</v>
      </c>
      <c r="N66" s="483"/>
      <c r="O66" s="38"/>
      <c r="P66" s="483"/>
      <c r="Q66" s="483"/>
      <c r="R66" s="38"/>
      <c r="S66" s="38"/>
      <c r="T66" s="348">
        <f t="shared" si="3"/>
        <v>0</v>
      </c>
      <c r="U66" s="348">
        <f t="shared" si="4"/>
        <v>0</v>
      </c>
      <c r="V66" s="38"/>
      <c r="W66" s="38"/>
      <c r="X66" s="203">
        <f t="shared" si="5"/>
        <v>0</v>
      </c>
      <c r="Y66" s="162"/>
      <c r="Z66" s="38"/>
      <c r="AA66" s="38"/>
      <c r="AB66" s="170">
        <f t="shared" si="6"/>
        <v>0</v>
      </c>
      <c r="AC66" s="173">
        <f t="shared" si="7"/>
        <v>0</v>
      </c>
      <c r="AD66" s="459">
        <f t="shared" si="9"/>
        <v>0</v>
      </c>
    </row>
    <row r="67" spans="1:30" x14ac:dyDescent="0.25">
      <c r="A67" s="118">
        <v>55</v>
      </c>
      <c r="B67" s="47" t="s">
        <v>118</v>
      </c>
      <c r="C67" s="119" t="s">
        <v>12</v>
      </c>
      <c r="D67" s="461">
        <f>'Пн 1 день нед 2'!AG67</f>
        <v>0</v>
      </c>
      <c r="E67" s="463"/>
      <c r="F67" s="489"/>
      <c r="G67" s="38"/>
      <c r="H67" s="483"/>
      <c r="I67" s="483"/>
      <c r="J67" s="38"/>
      <c r="K67" s="38"/>
      <c r="L67" s="490">
        <f t="shared" si="1"/>
        <v>0</v>
      </c>
      <c r="M67" s="490">
        <f t="shared" si="8"/>
        <v>0</v>
      </c>
      <c r="N67" s="483"/>
      <c r="O67" s="38"/>
      <c r="P67" s="483"/>
      <c r="Q67" s="483"/>
      <c r="R67" s="38"/>
      <c r="S67" s="38"/>
      <c r="T67" s="348">
        <f t="shared" si="3"/>
        <v>0</v>
      </c>
      <c r="U67" s="348">
        <f t="shared" si="4"/>
        <v>0</v>
      </c>
      <c r="V67" s="38"/>
      <c r="W67" s="38"/>
      <c r="X67" s="203">
        <f t="shared" si="5"/>
        <v>0</v>
      </c>
      <c r="Y67" s="162"/>
      <c r="Z67" s="38"/>
      <c r="AA67" s="38"/>
      <c r="AB67" s="170">
        <f t="shared" si="6"/>
        <v>0</v>
      </c>
      <c r="AC67" s="173">
        <f t="shared" si="7"/>
        <v>0</v>
      </c>
      <c r="AD67" s="459">
        <f t="shared" si="9"/>
        <v>0</v>
      </c>
    </row>
    <row r="68" spans="1:30" x14ac:dyDescent="0.25">
      <c r="A68" s="118">
        <v>56</v>
      </c>
      <c r="B68" s="113" t="s">
        <v>53</v>
      </c>
      <c r="C68" s="114" t="s">
        <v>12</v>
      </c>
      <c r="D68" s="461">
        <f>'Пн 1 день нед 2'!AG68</f>
        <v>0</v>
      </c>
      <c r="E68" s="461"/>
      <c r="F68" s="489"/>
      <c r="G68" s="38"/>
      <c r="H68" s="483"/>
      <c r="I68" s="483"/>
      <c r="J68" s="38"/>
      <c r="K68" s="38"/>
      <c r="L68" s="490">
        <f t="shared" si="1"/>
        <v>0</v>
      </c>
      <c r="M68" s="490">
        <f t="shared" si="8"/>
        <v>0</v>
      </c>
      <c r="N68" s="483"/>
      <c r="O68" s="38"/>
      <c r="P68" s="483"/>
      <c r="Q68" s="483"/>
      <c r="R68" s="38"/>
      <c r="S68" s="38"/>
      <c r="T68" s="348">
        <f t="shared" si="3"/>
        <v>0</v>
      </c>
      <c r="U68" s="348">
        <f t="shared" si="4"/>
        <v>0</v>
      </c>
      <c r="V68" s="38"/>
      <c r="W68" s="38"/>
      <c r="X68" s="203">
        <f t="shared" si="5"/>
        <v>0</v>
      </c>
      <c r="Y68" s="162"/>
      <c r="Z68" s="38"/>
      <c r="AA68" s="38"/>
      <c r="AB68" s="170">
        <f t="shared" si="6"/>
        <v>0</v>
      </c>
      <c r="AC68" s="173">
        <f t="shared" si="7"/>
        <v>0</v>
      </c>
      <c r="AD68" s="459">
        <f t="shared" si="9"/>
        <v>0</v>
      </c>
    </row>
    <row r="69" spans="1:30" x14ac:dyDescent="0.25">
      <c r="A69" s="118">
        <v>57</v>
      </c>
      <c r="B69" s="111" t="s">
        <v>54</v>
      </c>
      <c r="C69" s="112" t="s">
        <v>12</v>
      </c>
      <c r="D69" s="461">
        <f>'Пн 1 день нед 2'!AG69</f>
        <v>-2.7300000000000001E-2</v>
      </c>
      <c r="E69" s="461"/>
      <c r="F69" s="489"/>
      <c r="G69" s="38"/>
      <c r="H69" s="483"/>
      <c r="I69" s="483"/>
      <c r="J69" s="38"/>
      <c r="K69" s="38"/>
      <c r="L69" s="490">
        <f t="shared" si="1"/>
        <v>0</v>
      </c>
      <c r="M69" s="490">
        <f t="shared" si="8"/>
        <v>0</v>
      </c>
      <c r="N69" s="483"/>
      <c r="O69" s="38"/>
      <c r="P69" s="483"/>
      <c r="Q69" s="483"/>
      <c r="R69" s="38"/>
      <c r="S69" s="38"/>
      <c r="T69" s="348">
        <f t="shared" si="3"/>
        <v>0</v>
      </c>
      <c r="U69" s="348">
        <f t="shared" si="4"/>
        <v>0</v>
      </c>
      <c r="V69" s="38"/>
      <c r="W69" s="38"/>
      <c r="X69" s="203">
        <f t="shared" si="5"/>
        <v>0</v>
      </c>
      <c r="Y69" s="162"/>
      <c r="Z69" s="38"/>
      <c r="AA69" s="38"/>
      <c r="AB69" s="170">
        <f t="shared" si="6"/>
        <v>0</v>
      </c>
      <c r="AC69" s="173">
        <f t="shared" si="7"/>
        <v>0</v>
      </c>
      <c r="AD69" s="459">
        <f t="shared" si="9"/>
        <v>-2.7300000000000001E-2</v>
      </c>
    </row>
    <row r="70" spans="1:30" x14ac:dyDescent="0.25">
      <c r="A70" s="118">
        <v>58</v>
      </c>
      <c r="B70" s="111" t="s">
        <v>55</v>
      </c>
      <c r="C70" s="112" t="s">
        <v>12</v>
      </c>
      <c r="D70" s="461">
        <f>'Пн 1 день нед 2'!AG70</f>
        <v>0</v>
      </c>
      <c r="E70" s="461"/>
      <c r="F70" s="489"/>
      <c r="G70" s="38"/>
      <c r="H70" s="483"/>
      <c r="I70" s="483"/>
      <c r="J70" s="38"/>
      <c r="K70" s="38"/>
      <c r="L70" s="490">
        <f t="shared" si="1"/>
        <v>0</v>
      </c>
      <c r="M70" s="490">
        <f t="shared" si="8"/>
        <v>0</v>
      </c>
      <c r="N70" s="483"/>
      <c r="O70" s="38"/>
      <c r="P70" s="483"/>
      <c r="Q70" s="483"/>
      <c r="R70" s="38"/>
      <c r="S70" s="38"/>
      <c r="T70" s="348">
        <f t="shared" si="3"/>
        <v>0</v>
      </c>
      <c r="U70" s="348">
        <f t="shared" si="4"/>
        <v>0</v>
      </c>
      <c r="V70" s="38"/>
      <c r="W70" s="38"/>
      <c r="X70" s="203">
        <f t="shared" si="5"/>
        <v>0</v>
      </c>
      <c r="Y70" s="162"/>
      <c r="Z70" s="38"/>
      <c r="AA70" s="38"/>
      <c r="AB70" s="170">
        <f t="shared" si="6"/>
        <v>0</v>
      </c>
      <c r="AC70" s="173">
        <f t="shared" si="7"/>
        <v>0</v>
      </c>
      <c r="AD70" s="459">
        <f t="shared" si="9"/>
        <v>0</v>
      </c>
    </row>
    <row r="71" spans="1:30" x14ac:dyDescent="0.25">
      <c r="A71" s="118">
        <v>59</v>
      </c>
      <c r="B71" s="111" t="s">
        <v>56</v>
      </c>
      <c r="C71" s="112" t="s">
        <v>12</v>
      </c>
      <c r="D71" s="461">
        <f>'Пн 1 день нед 2'!AG71</f>
        <v>-1.8200000000000001E-2</v>
      </c>
      <c r="E71" s="461"/>
      <c r="F71" s="489"/>
      <c r="G71" s="38"/>
      <c r="H71" s="483"/>
      <c r="I71" s="483"/>
      <c r="J71" s="38"/>
      <c r="K71" s="38"/>
      <c r="L71" s="490">
        <f t="shared" si="1"/>
        <v>0</v>
      </c>
      <c r="M71" s="490">
        <f t="shared" ref="M71:M102" si="10">(K71+J71+H71+G71+F71)*$M$5</f>
        <v>0</v>
      </c>
      <c r="N71" s="483"/>
      <c r="O71" s="38"/>
      <c r="P71" s="483"/>
      <c r="Q71" s="483"/>
      <c r="R71" s="38"/>
      <c r="S71" s="38"/>
      <c r="T71" s="348">
        <f t="shared" si="3"/>
        <v>0</v>
      </c>
      <c r="U71" s="348">
        <f t="shared" si="4"/>
        <v>0</v>
      </c>
      <c r="V71" s="38"/>
      <c r="W71" s="38"/>
      <c r="X71" s="203">
        <f t="shared" si="5"/>
        <v>0</v>
      </c>
      <c r="Y71" s="222">
        <v>1.5E-3</v>
      </c>
      <c r="Z71" s="38"/>
      <c r="AA71" s="38"/>
      <c r="AB71" s="170">
        <f t="shared" si="6"/>
        <v>1.5E-3</v>
      </c>
      <c r="AC71" s="173">
        <f t="shared" si="7"/>
        <v>1.5E-3</v>
      </c>
      <c r="AD71" s="459">
        <f t="shared" ref="AD71:AD102" si="11">(D71+E71)-AC71</f>
        <v>-1.9700000000000002E-2</v>
      </c>
    </row>
    <row r="72" spans="1:30" x14ac:dyDescent="0.25">
      <c r="A72" s="118">
        <v>60</v>
      </c>
      <c r="B72" s="47" t="s">
        <v>107</v>
      </c>
      <c r="C72" s="55" t="s">
        <v>12</v>
      </c>
      <c r="D72" s="461">
        <f>'Пн 1 день нед 2'!AG72</f>
        <v>0</v>
      </c>
      <c r="E72" s="444"/>
      <c r="F72" s="489"/>
      <c r="G72" s="38"/>
      <c r="H72" s="483"/>
      <c r="I72" s="483"/>
      <c r="J72" s="38"/>
      <c r="K72" s="38"/>
      <c r="L72" s="490">
        <f t="shared" ref="L72:L135" si="12">(F72+G72+I72+J72+K72)*$L$5</f>
        <v>0</v>
      </c>
      <c r="M72" s="490">
        <f t="shared" si="10"/>
        <v>0</v>
      </c>
      <c r="N72" s="483"/>
      <c r="O72" s="38"/>
      <c r="P72" s="483"/>
      <c r="Q72" s="483"/>
      <c r="R72" s="38"/>
      <c r="S72" s="38"/>
      <c r="T72" s="348">
        <f t="shared" ref="T72:T135" si="13">(N72+O72+Q72+R72+S72)*$T$5</f>
        <v>0</v>
      </c>
      <c r="U72" s="348">
        <f t="shared" ref="U72:U135" si="14">(N72+O72+P72+R72+S72)*$U$5</f>
        <v>0</v>
      </c>
      <c r="V72" s="38"/>
      <c r="W72" s="38"/>
      <c r="X72" s="203">
        <f t="shared" ref="X72:X135" si="15">(W72+V72)*$X$5</f>
        <v>0</v>
      </c>
      <c r="Y72" s="162"/>
      <c r="Z72" s="38"/>
      <c r="AA72" s="38"/>
      <c r="AB72" s="170">
        <f t="shared" ref="AB72:AB135" si="16">(AA72+Z72+Y72)*$AB$5</f>
        <v>0</v>
      </c>
      <c r="AC72" s="173">
        <f t="shared" ref="AC72:AC135" si="17">L72+M72+T72+U72+X72+AB72</f>
        <v>0</v>
      </c>
      <c r="AD72" s="459">
        <f t="shared" si="11"/>
        <v>0</v>
      </c>
    </row>
    <row r="73" spans="1:30" x14ac:dyDescent="0.25">
      <c r="A73" s="110"/>
      <c r="B73" s="327" t="s">
        <v>178</v>
      </c>
      <c r="C73" s="105"/>
      <c r="D73" s="461">
        <f>'Пн 1 день нед 2'!AG73</f>
        <v>0</v>
      </c>
      <c r="E73" s="105"/>
      <c r="F73" s="489"/>
      <c r="G73" s="38"/>
      <c r="H73" s="483"/>
      <c r="I73" s="483"/>
      <c r="J73" s="38"/>
      <c r="K73" s="38"/>
      <c r="L73" s="490">
        <f t="shared" si="12"/>
        <v>0</v>
      </c>
      <c r="M73" s="490">
        <f t="shared" si="10"/>
        <v>0</v>
      </c>
      <c r="N73" s="483"/>
      <c r="O73" s="38"/>
      <c r="P73" s="483"/>
      <c r="Q73" s="483"/>
      <c r="R73" s="38"/>
      <c r="S73" s="38"/>
      <c r="T73" s="348">
        <f t="shared" si="13"/>
        <v>0</v>
      </c>
      <c r="U73" s="348">
        <f t="shared" si="14"/>
        <v>0</v>
      </c>
      <c r="V73" s="38"/>
      <c r="W73" s="38"/>
      <c r="X73" s="203">
        <f t="shared" si="15"/>
        <v>0</v>
      </c>
      <c r="Y73" s="162"/>
      <c r="Z73" s="38"/>
      <c r="AA73" s="38"/>
      <c r="AB73" s="170">
        <f t="shared" si="16"/>
        <v>0</v>
      </c>
      <c r="AC73" s="173">
        <f t="shared" si="17"/>
        <v>0</v>
      </c>
      <c r="AD73" s="459">
        <f t="shared" si="11"/>
        <v>0</v>
      </c>
    </row>
    <row r="74" spans="1:30" x14ac:dyDescent="0.25">
      <c r="A74" s="110">
        <v>61</v>
      </c>
      <c r="B74" s="111" t="s">
        <v>57</v>
      </c>
      <c r="C74" s="112" t="s">
        <v>12</v>
      </c>
      <c r="D74" s="461">
        <f>'Пн 1 день нед 2'!AG74</f>
        <v>-1.2500000000000001E-2</v>
      </c>
      <c r="E74" s="461"/>
      <c r="F74" s="489"/>
      <c r="G74" s="38"/>
      <c r="H74" s="483"/>
      <c r="I74" s="483"/>
      <c r="J74" s="38">
        <v>5.0000000000000001E-4</v>
      </c>
      <c r="K74" s="38"/>
      <c r="L74" s="490">
        <f t="shared" si="12"/>
        <v>5.0000000000000001E-4</v>
      </c>
      <c r="M74" s="490">
        <f t="shared" si="10"/>
        <v>5.0000000000000001E-4</v>
      </c>
      <c r="N74" s="483"/>
      <c r="O74" s="38"/>
      <c r="P74" s="483"/>
      <c r="Q74" s="483"/>
      <c r="R74" s="38">
        <v>5.0000000000000001E-4</v>
      </c>
      <c r="S74" s="38"/>
      <c r="T74" s="348">
        <f t="shared" si="13"/>
        <v>5.0000000000000001E-4</v>
      </c>
      <c r="U74" s="348">
        <f t="shared" si="14"/>
        <v>5.0000000000000001E-4</v>
      </c>
      <c r="V74" s="38"/>
      <c r="W74" s="203">
        <v>5.0000000000000001E-4</v>
      </c>
      <c r="X74" s="203">
        <f t="shared" si="15"/>
        <v>5.0000000000000001E-4</v>
      </c>
      <c r="Y74" s="162"/>
      <c r="Z74" s="38"/>
      <c r="AA74" s="38"/>
      <c r="AB74" s="170">
        <f t="shared" si="16"/>
        <v>0</v>
      </c>
      <c r="AC74" s="173">
        <f t="shared" si="17"/>
        <v>2.5000000000000001E-3</v>
      </c>
      <c r="AD74" s="459">
        <f t="shared" si="11"/>
        <v>-1.5000000000000001E-2</v>
      </c>
    </row>
    <row r="75" spans="1:30" x14ac:dyDescent="0.25">
      <c r="A75" s="110">
        <v>62</v>
      </c>
      <c r="B75" s="111" t="s">
        <v>58</v>
      </c>
      <c r="C75" s="112" t="s">
        <v>12</v>
      </c>
      <c r="D75" s="461">
        <f>'Пн 1 день нед 2'!AG75</f>
        <v>0</v>
      </c>
      <c r="E75" s="461"/>
      <c r="F75" s="489"/>
      <c r="G75" s="38"/>
      <c r="H75" s="483"/>
      <c r="I75" s="483"/>
      <c r="J75" s="38"/>
      <c r="K75" s="38"/>
      <c r="L75" s="490">
        <f t="shared" si="12"/>
        <v>0</v>
      </c>
      <c r="M75" s="490">
        <f t="shared" si="10"/>
        <v>0</v>
      </c>
      <c r="N75" s="483"/>
      <c r="O75" s="38"/>
      <c r="P75" s="483"/>
      <c r="Q75" s="483"/>
      <c r="R75" s="38"/>
      <c r="S75" s="38"/>
      <c r="T75" s="348">
        <f t="shared" si="13"/>
        <v>0</v>
      </c>
      <c r="U75" s="348">
        <f t="shared" si="14"/>
        <v>0</v>
      </c>
      <c r="V75" s="38"/>
      <c r="W75" s="38"/>
      <c r="X75" s="203">
        <f t="shared" si="15"/>
        <v>0</v>
      </c>
      <c r="Y75" s="162"/>
      <c r="Z75" s="38"/>
      <c r="AA75" s="38"/>
      <c r="AB75" s="170">
        <f t="shared" si="16"/>
        <v>0</v>
      </c>
      <c r="AC75" s="173">
        <f t="shared" si="17"/>
        <v>0</v>
      </c>
      <c r="AD75" s="459">
        <f t="shared" si="11"/>
        <v>0</v>
      </c>
    </row>
    <row r="76" spans="1:30" x14ac:dyDescent="0.25">
      <c r="A76" s="110">
        <v>63</v>
      </c>
      <c r="B76" s="111" t="s">
        <v>59</v>
      </c>
      <c r="C76" s="112" t="s">
        <v>12</v>
      </c>
      <c r="D76" s="461">
        <f>'Пн 1 день нед 2'!AG76</f>
        <v>0</v>
      </c>
      <c r="E76" s="461"/>
      <c r="F76" s="489"/>
      <c r="G76" s="38"/>
      <c r="H76" s="483"/>
      <c r="I76" s="483"/>
      <c r="J76" s="38"/>
      <c r="K76" s="38"/>
      <c r="L76" s="490">
        <f t="shared" si="12"/>
        <v>0</v>
      </c>
      <c r="M76" s="490">
        <f t="shared" si="10"/>
        <v>0</v>
      </c>
      <c r="N76" s="483"/>
      <c r="O76" s="38"/>
      <c r="P76" s="483"/>
      <c r="Q76" s="483"/>
      <c r="R76" s="38"/>
      <c r="S76" s="38"/>
      <c r="T76" s="348">
        <f t="shared" si="13"/>
        <v>0</v>
      </c>
      <c r="U76" s="348">
        <f t="shared" si="14"/>
        <v>0</v>
      </c>
      <c r="V76" s="38"/>
      <c r="W76" s="38"/>
      <c r="X76" s="203">
        <f t="shared" si="15"/>
        <v>0</v>
      </c>
      <c r="Y76" s="162"/>
      <c r="Z76" s="38"/>
      <c r="AA76" s="38"/>
      <c r="AB76" s="170">
        <f t="shared" si="16"/>
        <v>0</v>
      </c>
      <c r="AC76" s="173">
        <f t="shared" si="17"/>
        <v>0</v>
      </c>
      <c r="AD76" s="459">
        <f t="shared" si="11"/>
        <v>0</v>
      </c>
    </row>
    <row r="77" spans="1:30" x14ac:dyDescent="0.25">
      <c r="A77" s="110">
        <v>64</v>
      </c>
      <c r="B77" s="111" t="s">
        <v>60</v>
      </c>
      <c r="C77" s="112" t="s">
        <v>12</v>
      </c>
      <c r="D77" s="461">
        <f>'Пн 1 день нед 2'!AG77</f>
        <v>-0.01</v>
      </c>
      <c r="E77" s="461"/>
      <c r="F77" s="489"/>
      <c r="G77" s="38"/>
      <c r="H77" s="483"/>
      <c r="I77" s="483"/>
      <c r="J77" s="38"/>
      <c r="K77" s="38"/>
      <c r="L77" s="490">
        <f t="shared" si="12"/>
        <v>0</v>
      </c>
      <c r="M77" s="490">
        <f t="shared" si="10"/>
        <v>0</v>
      </c>
      <c r="N77" s="483"/>
      <c r="O77" s="38"/>
      <c r="P77" s="483"/>
      <c r="Q77" s="483"/>
      <c r="R77" s="38"/>
      <c r="S77" s="38"/>
      <c r="T77" s="348">
        <f t="shared" si="13"/>
        <v>0</v>
      </c>
      <c r="U77" s="348">
        <f t="shared" si="14"/>
        <v>0</v>
      </c>
      <c r="V77" s="38"/>
      <c r="W77" s="38"/>
      <c r="X77" s="203">
        <f t="shared" si="15"/>
        <v>0</v>
      </c>
      <c r="Y77" s="162"/>
      <c r="Z77" s="38"/>
      <c r="AA77" s="38"/>
      <c r="AB77" s="170">
        <f t="shared" si="16"/>
        <v>0</v>
      </c>
      <c r="AC77" s="173">
        <f t="shared" si="17"/>
        <v>0</v>
      </c>
      <c r="AD77" s="459">
        <f t="shared" si="11"/>
        <v>-0.01</v>
      </c>
    </row>
    <row r="78" spans="1:30" x14ac:dyDescent="0.25">
      <c r="A78" s="110">
        <v>65</v>
      </c>
      <c r="B78" s="111" t="s">
        <v>175</v>
      </c>
      <c r="C78" s="112" t="s">
        <v>12</v>
      </c>
      <c r="D78" s="461">
        <f>'Пн 1 день нед 2'!AG78</f>
        <v>0</v>
      </c>
      <c r="E78" s="461"/>
      <c r="F78" s="489"/>
      <c r="G78" s="38"/>
      <c r="H78" s="483"/>
      <c r="I78" s="483"/>
      <c r="J78" s="38"/>
      <c r="K78" s="38"/>
      <c r="L78" s="490">
        <f t="shared" si="12"/>
        <v>0</v>
      </c>
      <c r="M78" s="490">
        <f t="shared" si="10"/>
        <v>0</v>
      </c>
      <c r="N78" s="483"/>
      <c r="O78" s="38"/>
      <c r="P78" s="483"/>
      <c r="Q78" s="483"/>
      <c r="R78" s="38"/>
      <c r="S78" s="38"/>
      <c r="T78" s="348">
        <f t="shared" si="13"/>
        <v>0</v>
      </c>
      <c r="U78" s="348">
        <f t="shared" si="14"/>
        <v>0</v>
      </c>
      <c r="V78" s="38"/>
      <c r="W78" s="38"/>
      <c r="X78" s="203">
        <f t="shared" si="15"/>
        <v>0</v>
      </c>
      <c r="Y78" s="162"/>
      <c r="Z78" s="38"/>
      <c r="AA78" s="38"/>
      <c r="AB78" s="170">
        <f t="shared" si="16"/>
        <v>0</v>
      </c>
      <c r="AC78" s="173">
        <f t="shared" si="17"/>
        <v>0</v>
      </c>
      <c r="AD78" s="459">
        <f t="shared" si="11"/>
        <v>0</v>
      </c>
    </row>
    <row r="79" spans="1:30" x14ac:dyDescent="0.25">
      <c r="A79" s="110"/>
      <c r="B79" s="327" t="s">
        <v>176</v>
      </c>
      <c r="C79" s="105"/>
      <c r="D79" s="461">
        <f>'Пн 1 день нед 2'!AG79</f>
        <v>0</v>
      </c>
      <c r="E79" s="105"/>
      <c r="F79" s="489"/>
      <c r="G79" s="38"/>
      <c r="H79" s="483"/>
      <c r="I79" s="483"/>
      <c r="J79" s="38"/>
      <c r="K79" s="38"/>
      <c r="L79" s="490">
        <f t="shared" si="12"/>
        <v>0</v>
      </c>
      <c r="M79" s="490">
        <f t="shared" si="10"/>
        <v>0</v>
      </c>
      <c r="N79" s="483"/>
      <c r="O79" s="38"/>
      <c r="P79" s="483"/>
      <c r="Q79" s="483"/>
      <c r="R79" s="38"/>
      <c r="S79" s="38"/>
      <c r="T79" s="348">
        <f t="shared" si="13"/>
        <v>0</v>
      </c>
      <c r="U79" s="348">
        <f t="shared" si="14"/>
        <v>0</v>
      </c>
      <c r="V79" s="38"/>
      <c r="W79" s="38"/>
      <c r="X79" s="203">
        <f t="shared" si="15"/>
        <v>0</v>
      </c>
      <c r="Y79" s="162"/>
      <c r="Z79" s="38"/>
      <c r="AA79" s="38"/>
      <c r="AB79" s="170">
        <f t="shared" si="16"/>
        <v>0</v>
      </c>
      <c r="AC79" s="173">
        <f t="shared" si="17"/>
        <v>0</v>
      </c>
      <c r="AD79" s="459">
        <f t="shared" si="11"/>
        <v>0</v>
      </c>
    </row>
    <row r="80" spans="1:30" x14ac:dyDescent="0.25">
      <c r="A80" s="110">
        <v>66</v>
      </c>
      <c r="B80" s="113" t="s">
        <v>66</v>
      </c>
      <c r="C80" s="114" t="s">
        <v>12</v>
      </c>
      <c r="D80" s="461">
        <f>'Пн 1 день нед 2'!AG80</f>
        <v>-0.16320000000000001</v>
      </c>
      <c r="E80" s="461"/>
      <c r="F80" s="489"/>
      <c r="G80" s="38"/>
      <c r="H80" s="483"/>
      <c r="I80" s="483"/>
      <c r="J80" s="38"/>
      <c r="K80" s="38"/>
      <c r="L80" s="490">
        <f t="shared" si="12"/>
        <v>0</v>
      </c>
      <c r="M80" s="490">
        <f t="shared" si="10"/>
        <v>0</v>
      </c>
      <c r="N80" s="483"/>
      <c r="O80" s="38"/>
      <c r="P80" s="483"/>
      <c r="Q80" s="483"/>
      <c r="R80" s="38"/>
      <c r="S80" s="38"/>
      <c r="T80" s="348">
        <f t="shared" si="13"/>
        <v>0</v>
      </c>
      <c r="U80" s="348">
        <f t="shared" si="14"/>
        <v>0</v>
      </c>
      <c r="V80" s="38"/>
      <c r="W80" s="38"/>
      <c r="X80" s="203">
        <f t="shared" si="15"/>
        <v>0</v>
      </c>
      <c r="Y80" s="162"/>
      <c r="Z80" s="170">
        <v>2.0400000000000001E-2</v>
      </c>
      <c r="AA80" s="38"/>
      <c r="AB80" s="170">
        <f t="shared" si="16"/>
        <v>2.0400000000000001E-2</v>
      </c>
      <c r="AC80" s="173">
        <f t="shared" si="17"/>
        <v>2.0400000000000001E-2</v>
      </c>
      <c r="AD80" s="459">
        <f t="shared" si="11"/>
        <v>-0.18360000000000001</v>
      </c>
    </row>
    <row r="81" spans="1:30" x14ac:dyDescent="0.25">
      <c r="A81" s="110">
        <v>67</v>
      </c>
      <c r="B81" s="113" t="s">
        <v>67</v>
      </c>
      <c r="C81" s="114" t="s">
        <v>12</v>
      </c>
      <c r="D81" s="461">
        <f>'Пн 1 день нед 2'!AG81</f>
        <v>-1.0200000000000001E-2</v>
      </c>
      <c r="E81" s="461"/>
      <c r="F81" s="489"/>
      <c r="G81" s="38"/>
      <c r="H81" s="483"/>
      <c r="I81" s="483"/>
      <c r="J81" s="38"/>
      <c r="K81" s="38"/>
      <c r="L81" s="490">
        <f t="shared" si="12"/>
        <v>0</v>
      </c>
      <c r="M81" s="490">
        <f t="shared" si="10"/>
        <v>0</v>
      </c>
      <c r="N81" s="483"/>
      <c r="O81" s="38"/>
      <c r="P81" s="483"/>
      <c r="Q81" s="483"/>
      <c r="R81" s="38"/>
      <c r="S81" s="38"/>
      <c r="T81" s="348">
        <f t="shared" si="13"/>
        <v>0</v>
      </c>
      <c r="U81" s="348">
        <f t="shared" si="14"/>
        <v>0</v>
      </c>
      <c r="V81" s="38"/>
      <c r="W81" s="38"/>
      <c r="X81" s="203">
        <f t="shared" si="15"/>
        <v>0</v>
      </c>
      <c r="Y81" s="162"/>
      <c r="Z81" s="38"/>
      <c r="AA81" s="38"/>
      <c r="AB81" s="170">
        <f t="shared" si="16"/>
        <v>0</v>
      </c>
      <c r="AC81" s="173">
        <f t="shared" si="17"/>
        <v>0</v>
      </c>
      <c r="AD81" s="459">
        <f t="shared" si="11"/>
        <v>-1.0200000000000001E-2</v>
      </c>
    </row>
    <row r="82" spans="1:30" x14ac:dyDescent="0.25">
      <c r="A82" s="110">
        <v>68</v>
      </c>
      <c r="B82" s="113" t="s">
        <v>68</v>
      </c>
      <c r="C82" s="114" t="s">
        <v>12</v>
      </c>
      <c r="D82" s="461">
        <f>'Пн 1 день нед 2'!AG82</f>
        <v>0</v>
      </c>
      <c r="E82" s="461"/>
      <c r="F82" s="489"/>
      <c r="G82" s="38"/>
      <c r="H82" s="483"/>
      <c r="I82" s="483"/>
      <c r="J82" s="38"/>
      <c r="K82" s="38"/>
      <c r="L82" s="490">
        <f t="shared" si="12"/>
        <v>0</v>
      </c>
      <c r="M82" s="490">
        <f t="shared" si="10"/>
        <v>0</v>
      </c>
      <c r="N82" s="483"/>
      <c r="O82" s="38"/>
      <c r="P82" s="483"/>
      <c r="Q82" s="483"/>
      <c r="R82" s="38"/>
      <c r="S82" s="38"/>
      <c r="T82" s="348">
        <f t="shared" si="13"/>
        <v>0</v>
      </c>
      <c r="U82" s="348">
        <f t="shared" si="14"/>
        <v>0</v>
      </c>
      <c r="V82" s="38"/>
      <c r="W82" s="38"/>
      <c r="X82" s="203">
        <f t="shared" si="15"/>
        <v>0</v>
      </c>
      <c r="Y82" s="162"/>
      <c r="Z82" s="38"/>
      <c r="AA82" s="38"/>
      <c r="AB82" s="170">
        <f t="shared" si="16"/>
        <v>0</v>
      </c>
      <c r="AC82" s="173">
        <f t="shared" si="17"/>
        <v>0</v>
      </c>
      <c r="AD82" s="459">
        <f t="shared" si="11"/>
        <v>0</v>
      </c>
    </row>
    <row r="83" spans="1:30" x14ac:dyDescent="0.25">
      <c r="A83" s="110">
        <v>69</v>
      </c>
      <c r="B83" s="111" t="s">
        <v>69</v>
      </c>
      <c r="C83" s="112" t="s">
        <v>12</v>
      </c>
      <c r="D83" s="461">
        <f>'Пн 1 день нед 2'!AG83</f>
        <v>-2.0400000000000001E-2</v>
      </c>
      <c r="E83" s="461"/>
      <c r="F83" s="489"/>
      <c r="G83" s="38"/>
      <c r="H83" s="483"/>
      <c r="I83" s="483"/>
      <c r="J83" s="38"/>
      <c r="K83" s="38"/>
      <c r="L83" s="490">
        <f t="shared" si="12"/>
        <v>0</v>
      </c>
      <c r="M83" s="490">
        <f t="shared" si="10"/>
        <v>0</v>
      </c>
      <c r="N83" s="483"/>
      <c r="O83" s="38"/>
      <c r="P83" s="483"/>
      <c r="Q83" s="483"/>
      <c r="R83" s="38"/>
      <c r="S83" s="38"/>
      <c r="T83" s="348">
        <f t="shared" si="13"/>
        <v>0</v>
      </c>
      <c r="U83" s="348">
        <f t="shared" si="14"/>
        <v>0</v>
      </c>
      <c r="V83" s="38"/>
      <c r="W83" s="38"/>
      <c r="X83" s="203">
        <f t="shared" si="15"/>
        <v>0</v>
      </c>
      <c r="Y83" s="162"/>
      <c r="Z83" s="38"/>
      <c r="AA83" s="38"/>
      <c r="AB83" s="170">
        <f t="shared" si="16"/>
        <v>0</v>
      </c>
      <c r="AC83" s="173">
        <f t="shared" si="17"/>
        <v>0</v>
      </c>
      <c r="AD83" s="459">
        <f t="shared" si="11"/>
        <v>-2.0400000000000001E-2</v>
      </c>
    </row>
    <row r="84" spans="1:30" x14ac:dyDescent="0.25">
      <c r="A84" s="110">
        <v>70</v>
      </c>
      <c r="B84" s="111" t="s">
        <v>70</v>
      </c>
      <c r="C84" s="112" t="s">
        <v>12</v>
      </c>
      <c r="D84" s="461">
        <f>'Пн 1 день нед 2'!AG84</f>
        <v>-2.53E-2</v>
      </c>
      <c r="E84" s="461"/>
      <c r="F84" s="489"/>
      <c r="G84" s="38"/>
      <c r="H84" s="483"/>
      <c r="I84" s="483"/>
      <c r="J84" s="38"/>
      <c r="K84" s="38"/>
      <c r="L84" s="490">
        <f t="shared" si="12"/>
        <v>0</v>
      </c>
      <c r="M84" s="490">
        <f t="shared" si="10"/>
        <v>0</v>
      </c>
      <c r="N84" s="483"/>
      <c r="O84" s="38"/>
      <c r="P84" s="483"/>
      <c r="Q84" s="483"/>
      <c r="R84" s="38"/>
      <c r="S84" s="38"/>
      <c r="T84" s="348">
        <f t="shared" si="13"/>
        <v>0</v>
      </c>
      <c r="U84" s="348">
        <f t="shared" si="14"/>
        <v>0</v>
      </c>
      <c r="V84" s="38"/>
      <c r="W84" s="203">
        <v>5.0000000000000001E-3</v>
      </c>
      <c r="X84" s="203">
        <f t="shared" si="15"/>
        <v>5.0000000000000001E-3</v>
      </c>
      <c r="Y84" s="162"/>
      <c r="Z84" s="38"/>
      <c r="AA84" s="38"/>
      <c r="AB84" s="170">
        <f t="shared" si="16"/>
        <v>0</v>
      </c>
      <c r="AC84" s="173">
        <f t="shared" si="17"/>
        <v>5.0000000000000001E-3</v>
      </c>
      <c r="AD84" s="459">
        <f t="shared" si="11"/>
        <v>-3.0300000000000001E-2</v>
      </c>
    </row>
    <row r="85" spans="1:30" x14ac:dyDescent="0.25">
      <c r="A85" s="110">
        <v>71</v>
      </c>
      <c r="B85" s="115" t="s">
        <v>101</v>
      </c>
      <c r="C85" s="112" t="s">
        <v>12</v>
      </c>
      <c r="D85" s="461">
        <f>'Пн 1 день нед 2'!AG85</f>
        <v>0</v>
      </c>
      <c r="E85" s="461"/>
      <c r="F85" s="489"/>
      <c r="G85" s="38"/>
      <c r="H85" s="483"/>
      <c r="I85" s="483"/>
      <c r="J85" s="38"/>
      <c r="K85" s="38"/>
      <c r="L85" s="490">
        <f t="shared" si="12"/>
        <v>0</v>
      </c>
      <c r="M85" s="490">
        <f t="shared" si="10"/>
        <v>0</v>
      </c>
      <c r="N85" s="483"/>
      <c r="O85" s="38"/>
      <c r="P85" s="483"/>
      <c r="Q85" s="483"/>
      <c r="R85" s="38"/>
      <c r="S85" s="38"/>
      <c r="T85" s="348">
        <f t="shared" si="13"/>
        <v>0</v>
      </c>
      <c r="U85" s="348">
        <f t="shared" si="14"/>
        <v>0</v>
      </c>
      <c r="V85" s="38"/>
      <c r="W85" s="38"/>
      <c r="X85" s="203">
        <f t="shared" si="15"/>
        <v>0</v>
      </c>
      <c r="Y85" s="162"/>
      <c r="Z85" s="38"/>
      <c r="AA85" s="38"/>
      <c r="AB85" s="170">
        <f t="shared" si="16"/>
        <v>0</v>
      </c>
      <c r="AC85" s="173">
        <f t="shared" si="17"/>
        <v>0</v>
      </c>
      <c r="AD85" s="459">
        <f t="shared" si="11"/>
        <v>0</v>
      </c>
    </row>
    <row r="86" spans="1:30" x14ac:dyDescent="0.25">
      <c r="A86" s="110">
        <v>72</v>
      </c>
      <c r="B86" s="115" t="s">
        <v>109</v>
      </c>
      <c r="C86" s="112" t="s">
        <v>12</v>
      </c>
      <c r="D86" s="461">
        <f>'Пн 1 день нед 2'!AG86</f>
        <v>0</v>
      </c>
      <c r="E86" s="461"/>
      <c r="F86" s="489"/>
      <c r="G86" s="38"/>
      <c r="H86" s="483"/>
      <c r="I86" s="483"/>
      <c r="J86" s="38"/>
      <c r="K86" s="38"/>
      <c r="L86" s="490">
        <f t="shared" si="12"/>
        <v>0</v>
      </c>
      <c r="M86" s="490">
        <f t="shared" si="10"/>
        <v>0</v>
      </c>
      <c r="N86" s="483"/>
      <c r="O86" s="38"/>
      <c r="P86" s="483"/>
      <c r="Q86" s="483"/>
      <c r="R86" s="38"/>
      <c r="S86" s="38"/>
      <c r="T86" s="348">
        <f t="shared" si="13"/>
        <v>0</v>
      </c>
      <c r="U86" s="348">
        <f t="shared" si="14"/>
        <v>0</v>
      </c>
      <c r="V86" s="38"/>
      <c r="W86" s="38"/>
      <c r="X86" s="203">
        <f t="shared" si="15"/>
        <v>0</v>
      </c>
      <c r="Y86" s="162"/>
      <c r="Z86" s="38"/>
      <c r="AA86" s="38"/>
      <c r="AB86" s="170">
        <f t="shared" si="16"/>
        <v>0</v>
      </c>
      <c r="AC86" s="173">
        <f t="shared" si="17"/>
        <v>0</v>
      </c>
      <c r="AD86" s="459">
        <f t="shared" si="11"/>
        <v>0</v>
      </c>
    </row>
    <row r="87" spans="1:30" x14ac:dyDescent="0.25">
      <c r="A87" s="110">
        <v>73</v>
      </c>
      <c r="B87" s="115" t="s">
        <v>110</v>
      </c>
      <c r="C87" s="112" t="s">
        <v>12</v>
      </c>
      <c r="D87" s="461">
        <f>'Пн 1 день нед 2'!AG87</f>
        <v>0</v>
      </c>
      <c r="E87" s="461"/>
      <c r="F87" s="489"/>
      <c r="G87" s="38"/>
      <c r="H87" s="483"/>
      <c r="I87" s="483"/>
      <c r="J87" s="38"/>
      <c r="K87" s="38"/>
      <c r="L87" s="490">
        <f t="shared" si="12"/>
        <v>0</v>
      </c>
      <c r="M87" s="490">
        <f t="shared" si="10"/>
        <v>0</v>
      </c>
      <c r="N87" s="483"/>
      <c r="O87" s="38"/>
      <c r="P87" s="483"/>
      <c r="Q87" s="483"/>
      <c r="R87" s="38"/>
      <c r="S87" s="38"/>
      <c r="T87" s="348">
        <f t="shared" si="13"/>
        <v>0</v>
      </c>
      <c r="U87" s="348">
        <f t="shared" si="14"/>
        <v>0</v>
      </c>
      <c r="V87" s="38"/>
      <c r="W87" s="38"/>
      <c r="X87" s="203">
        <f t="shared" si="15"/>
        <v>0</v>
      </c>
      <c r="Y87" s="162"/>
      <c r="Z87" s="38"/>
      <c r="AA87" s="38"/>
      <c r="AB87" s="170">
        <f t="shared" si="16"/>
        <v>0</v>
      </c>
      <c r="AC87" s="173">
        <f t="shared" si="17"/>
        <v>0</v>
      </c>
      <c r="AD87" s="459">
        <f t="shared" si="11"/>
        <v>0</v>
      </c>
    </row>
    <row r="88" spans="1:30" x14ac:dyDescent="0.25">
      <c r="A88" s="110">
        <v>74</v>
      </c>
      <c r="B88" s="115" t="s">
        <v>179</v>
      </c>
      <c r="C88" s="116" t="s">
        <v>12</v>
      </c>
      <c r="D88" s="461">
        <f>'Пн 1 день нед 2'!AG88</f>
        <v>0</v>
      </c>
      <c r="E88" s="462"/>
      <c r="F88" s="489"/>
      <c r="G88" s="38"/>
      <c r="H88" s="483"/>
      <c r="I88" s="483"/>
      <c r="J88" s="38"/>
      <c r="K88" s="38"/>
      <c r="L88" s="490">
        <f t="shared" si="12"/>
        <v>0</v>
      </c>
      <c r="M88" s="490">
        <f t="shared" si="10"/>
        <v>0</v>
      </c>
      <c r="N88" s="483"/>
      <c r="O88" s="38"/>
      <c r="P88" s="483"/>
      <c r="Q88" s="483"/>
      <c r="R88" s="38"/>
      <c r="S88" s="38"/>
      <c r="T88" s="348">
        <f t="shared" si="13"/>
        <v>0</v>
      </c>
      <c r="U88" s="348">
        <f t="shared" si="14"/>
        <v>0</v>
      </c>
      <c r="V88" s="38"/>
      <c r="W88" s="38"/>
      <c r="X88" s="203">
        <f t="shared" si="15"/>
        <v>0</v>
      </c>
      <c r="Y88" s="162"/>
      <c r="Z88" s="38"/>
      <c r="AA88" s="38"/>
      <c r="AB88" s="170">
        <f t="shared" si="16"/>
        <v>0</v>
      </c>
      <c r="AC88" s="173">
        <f t="shared" si="17"/>
        <v>0</v>
      </c>
      <c r="AD88" s="459">
        <f t="shared" si="11"/>
        <v>0</v>
      </c>
    </row>
    <row r="89" spans="1:30" x14ac:dyDescent="0.25">
      <c r="A89" s="110">
        <v>75</v>
      </c>
      <c r="B89" s="330" t="s">
        <v>180</v>
      </c>
      <c r="C89" s="116" t="s">
        <v>12</v>
      </c>
      <c r="D89" s="461">
        <f>'Пн 1 день нед 2'!AG89</f>
        <v>0</v>
      </c>
      <c r="E89" s="462"/>
      <c r="F89" s="489"/>
      <c r="G89" s="38"/>
      <c r="H89" s="483"/>
      <c r="I89" s="483"/>
      <c r="J89" s="38"/>
      <c r="K89" s="38"/>
      <c r="L89" s="490">
        <f t="shared" si="12"/>
        <v>0</v>
      </c>
      <c r="M89" s="490">
        <f t="shared" si="10"/>
        <v>0</v>
      </c>
      <c r="N89" s="483"/>
      <c r="O89" s="38"/>
      <c r="P89" s="483"/>
      <c r="Q89" s="483"/>
      <c r="R89" s="38"/>
      <c r="S89" s="38"/>
      <c r="T89" s="348">
        <f t="shared" si="13"/>
        <v>0</v>
      </c>
      <c r="U89" s="348">
        <f t="shared" si="14"/>
        <v>0</v>
      </c>
      <c r="V89" s="38"/>
      <c r="W89" s="38"/>
      <c r="X89" s="203">
        <f t="shared" si="15"/>
        <v>0</v>
      </c>
      <c r="Y89" s="162"/>
      <c r="Z89" s="38"/>
      <c r="AA89" s="38"/>
      <c r="AB89" s="170">
        <f t="shared" si="16"/>
        <v>0</v>
      </c>
      <c r="AC89" s="173">
        <f t="shared" si="17"/>
        <v>0</v>
      </c>
      <c r="AD89" s="459">
        <f t="shared" si="11"/>
        <v>0</v>
      </c>
    </row>
    <row r="90" spans="1:30" x14ac:dyDescent="0.25">
      <c r="A90" s="110"/>
      <c r="B90" s="328" t="s">
        <v>186</v>
      </c>
      <c r="C90" s="114"/>
      <c r="D90" s="461">
        <f>'Пн 1 день нед 2'!AG90</f>
        <v>0</v>
      </c>
      <c r="E90" s="461"/>
      <c r="F90" s="489"/>
      <c r="G90" s="35"/>
      <c r="H90" s="483"/>
      <c r="I90" s="483"/>
      <c r="J90" s="38"/>
      <c r="K90" s="38"/>
      <c r="L90" s="490">
        <f t="shared" si="12"/>
        <v>0</v>
      </c>
      <c r="M90" s="490">
        <f t="shared" si="10"/>
        <v>0</v>
      </c>
      <c r="N90" s="483"/>
      <c r="O90" s="35"/>
      <c r="P90" s="483"/>
      <c r="Q90" s="483"/>
      <c r="R90" s="38"/>
      <c r="S90" s="38"/>
      <c r="T90" s="348">
        <f t="shared" si="13"/>
        <v>0</v>
      </c>
      <c r="U90" s="348">
        <f t="shared" si="14"/>
        <v>0</v>
      </c>
      <c r="V90" s="38"/>
      <c r="W90" s="38"/>
      <c r="X90" s="203">
        <f t="shared" si="15"/>
        <v>0</v>
      </c>
      <c r="Y90" s="162"/>
      <c r="Z90" s="38"/>
      <c r="AA90" s="38"/>
      <c r="AB90" s="170">
        <f t="shared" si="16"/>
        <v>0</v>
      </c>
      <c r="AC90" s="173">
        <f t="shared" si="17"/>
        <v>0</v>
      </c>
      <c r="AD90" s="459">
        <f t="shared" si="11"/>
        <v>0</v>
      </c>
    </row>
    <row r="91" spans="1:30" x14ac:dyDescent="0.25">
      <c r="A91" s="110">
        <v>76</v>
      </c>
      <c r="B91" s="125" t="s">
        <v>204</v>
      </c>
      <c r="C91" s="114" t="s">
        <v>45</v>
      </c>
      <c r="D91" s="461">
        <f>'Пн 1 день нед 2'!AG91</f>
        <v>0</v>
      </c>
      <c r="E91" s="461"/>
      <c r="F91" s="489"/>
      <c r="G91" s="37"/>
      <c r="H91" s="483"/>
      <c r="I91" s="483"/>
      <c r="J91" s="38"/>
      <c r="K91" s="38"/>
      <c r="L91" s="490">
        <f t="shared" si="12"/>
        <v>0</v>
      </c>
      <c r="M91" s="490">
        <f t="shared" si="10"/>
        <v>0</v>
      </c>
      <c r="N91" s="483"/>
      <c r="O91" s="37"/>
      <c r="P91" s="483"/>
      <c r="Q91" s="483"/>
      <c r="R91" s="38"/>
      <c r="S91" s="38"/>
      <c r="T91" s="348">
        <f t="shared" si="13"/>
        <v>0</v>
      </c>
      <c r="U91" s="348">
        <f t="shared" si="14"/>
        <v>0</v>
      </c>
      <c r="V91" s="38"/>
      <c r="W91" s="38"/>
      <c r="X91" s="203">
        <f t="shared" si="15"/>
        <v>0</v>
      </c>
      <c r="Y91" s="162"/>
      <c r="Z91" s="38"/>
      <c r="AA91" s="38"/>
      <c r="AB91" s="170">
        <f t="shared" si="16"/>
        <v>0</v>
      </c>
      <c r="AC91" s="173">
        <f t="shared" si="17"/>
        <v>0</v>
      </c>
      <c r="AD91" s="459">
        <f t="shared" si="11"/>
        <v>0</v>
      </c>
    </row>
    <row r="92" spans="1:30" x14ac:dyDescent="0.25">
      <c r="A92" s="110">
        <v>77</v>
      </c>
      <c r="B92" s="113" t="s">
        <v>2</v>
      </c>
      <c r="C92" s="114" t="s">
        <v>45</v>
      </c>
      <c r="D92" s="461">
        <f>'Пн 1 день нед 2'!AG92</f>
        <v>0</v>
      </c>
      <c r="E92" s="461"/>
      <c r="F92" s="489"/>
      <c r="G92" s="37"/>
      <c r="H92" s="483"/>
      <c r="I92" s="483"/>
      <c r="J92" s="38"/>
      <c r="K92" s="38"/>
      <c r="L92" s="490">
        <f t="shared" si="12"/>
        <v>0</v>
      </c>
      <c r="M92" s="490">
        <f t="shared" si="10"/>
        <v>0</v>
      </c>
      <c r="N92" s="483"/>
      <c r="O92" s="37"/>
      <c r="P92" s="483"/>
      <c r="Q92" s="483"/>
      <c r="R92" s="38"/>
      <c r="S92" s="38"/>
      <c r="T92" s="348">
        <f t="shared" si="13"/>
        <v>0</v>
      </c>
      <c r="U92" s="348">
        <f t="shared" si="14"/>
        <v>0</v>
      </c>
      <c r="V92" s="38"/>
      <c r="W92" s="38"/>
      <c r="X92" s="203">
        <f t="shared" si="15"/>
        <v>0</v>
      </c>
      <c r="Y92" s="162"/>
      <c r="Z92" s="38"/>
      <c r="AA92" s="38"/>
      <c r="AB92" s="170">
        <f t="shared" si="16"/>
        <v>0</v>
      </c>
      <c r="AC92" s="173">
        <f t="shared" si="17"/>
        <v>0</v>
      </c>
      <c r="AD92" s="459">
        <f t="shared" si="11"/>
        <v>0</v>
      </c>
    </row>
    <row r="93" spans="1:30" x14ac:dyDescent="0.25">
      <c r="A93" s="121"/>
      <c r="B93" s="328" t="s">
        <v>181</v>
      </c>
      <c r="C93" s="112"/>
      <c r="D93" s="461">
        <f>'Пн 1 день нед 2'!AG93</f>
        <v>0</v>
      </c>
      <c r="E93" s="461"/>
      <c r="F93" s="489"/>
      <c r="G93" s="35"/>
      <c r="H93" s="483"/>
      <c r="I93" s="483"/>
      <c r="J93" s="38"/>
      <c r="K93" s="38"/>
      <c r="L93" s="490">
        <f t="shared" si="12"/>
        <v>0</v>
      </c>
      <c r="M93" s="490">
        <f t="shared" si="10"/>
        <v>0</v>
      </c>
      <c r="N93" s="483"/>
      <c r="O93" s="35"/>
      <c r="P93" s="483"/>
      <c r="Q93" s="483"/>
      <c r="R93" s="38"/>
      <c r="S93" s="38"/>
      <c r="T93" s="348">
        <f t="shared" si="13"/>
        <v>0</v>
      </c>
      <c r="U93" s="348">
        <f t="shared" si="14"/>
        <v>0</v>
      </c>
      <c r="V93" s="38"/>
      <c r="W93" s="38"/>
      <c r="X93" s="203">
        <f t="shared" si="15"/>
        <v>0</v>
      </c>
      <c r="Y93" s="162"/>
      <c r="Z93" s="38"/>
      <c r="AA93" s="38"/>
      <c r="AB93" s="170">
        <f t="shared" si="16"/>
        <v>0</v>
      </c>
      <c r="AC93" s="173">
        <f t="shared" si="17"/>
        <v>0</v>
      </c>
      <c r="AD93" s="459">
        <f t="shared" si="11"/>
        <v>0</v>
      </c>
    </row>
    <row r="94" spans="1:30" x14ac:dyDescent="0.25">
      <c r="A94" s="122">
        <v>78</v>
      </c>
      <c r="B94" s="113" t="s">
        <v>0</v>
      </c>
      <c r="C94" s="112" t="s">
        <v>82</v>
      </c>
      <c r="D94" s="461">
        <f>'Пн 1 день нед 2'!AG94</f>
        <v>0</v>
      </c>
      <c r="E94" s="461"/>
      <c r="F94" s="489"/>
      <c r="G94" s="35"/>
      <c r="H94" s="483"/>
      <c r="I94" s="483"/>
      <c r="J94" s="38"/>
      <c r="K94" s="38"/>
      <c r="L94" s="490">
        <f t="shared" si="12"/>
        <v>0</v>
      </c>
      <c r="M94" s="490">
        <f t="shared" si="10"/>
        <v>0</v>
      </c>
      <c r="N94" s="483"/>
      <c r="O94" s="35"/>
      <c r="P94" s="483"/>
      <c r="Q94" s="483"/>
      <c r="R94" s="38"/>
      <c r="S94" s="38"/>
      <c r="T94" s="348">
        <f t="shared" si="13"/>
        <v>0</v>
      </c>
      <c r="U94" s="348">
        <f t="shared" si="14"/>
        <v>0</v>
      </c>
      <c r="V94" s="38"/>
      <c r="W94" s="38"/>
      <c r="X94" s="203">
        <f t="shared" si="15"/>
        <v>0</v>
      </c>
      <c r="Y94" s="162"/>
      <c r="Z94" s="38"/>
      <c r="AA94" s="38"/>
      <c r="AB94" s="170">
        <f t="shared" si="16"/>
        <v>0</v>
      </c>
      <c r="AC94" s="173">
        <f t="shared" si="17"/>
        <v>0</v>
      </c>
      <c r="AD94" s="459">
        <f t="shared" si="11"/>
        <v>0</v>
      </c>
    </row>
    <row r="95" spans="1:30" x14ac:dyDescent="0.25">
      <c r="A95" s="110">
        <v>79</v>
      </c>
      <c r="B95" s="113" t="s">
        <v>159</v>
      </c>
      <c r="C95" s="112" t="s">
        <v>12</v>
      </c>
      <c r="D95" s="461">
        <f>'Пн 1 день нед 2'!AG95</f>
        <v>-3.5000000000000003E-2</v>
      </c>
      <c r="E95" s="461"/>
      <c r="F95" s="489"/>
      <c r="G95" s="35"/>
      <c r="H95" s="483"/>
      <c r="I95" s="483"/>
      <c r="J95" s="38"/>
      <c r="K95" s="38"/>
      <c r="L95" s="490">
        <f t="shared" si="12"/>
        <v>0</v>
      </c>
      <c r="M95" s="490">
        <f t="shared" si="10"/>
        <v>0</v>
      </c>
      <c r="N95" s="483"/>
      <c r="O95" s="35"/>
      <c r="P95" s="483"/>
      <c r="Q95" s="483"/>
      <c r="R95" s="38"/>
      <c r="S95" s="38"/>
      <c r="T95" s="348">
        <f t="shared" si="13"/>
        <v>0</v>
      </c>
      <c r="U95" s="348">
        <f t="shared" si="14"/>
        <v>0</v>
      </c>
      <c r="V95" s="38"/>
      <c r="W95" s="38"/>
      <c r="X95" s="203">
        <f t="shared" si="15"/>
        <v>0</v>
      </c>
      <c r="Y95" s="162"/>
      <c r="Z95" s="38"/>
      <c r="AA95" s="38"/>
      <c r="AB95" s="170">
        <f t="shared" si="16"/>
        <v>0</v>
      </c>
      <c r="AC95" s="173">
        <f t="shared" si="17"/>
        <v>0</v>
      </c>
      <c r="AD95" s="459">
        <f t="shared" si="11"/>
        <v>-3.5000000000000003E-2</v>
      </c>
    </row>
    <row r="96" spans="1:30" x14ac:dyDescent="0.25">
      <c r="A96" s="122">
        <v>80</v>
      </c>
      <c r="B96" s="111" t="s">
        <v>81</v>
      </c>
      <c r="C96" s="112" t="s">
        <v>12</v>
      </c>
      <c r="D96" s="461">
        <f>'Пн 1 день нед 2'!AG96</f>
        <v>-0.2</v>
      </c>
      <c r="E96" s="461"/>
      <c r="F96" s="489"/>
      <c r="G96" s="35"/>
      <c r="H96" s="483"/>
      <c r="I96" s="483"/>
      <c r="J96" s="38"/>
      <c r="K96" s="38"/>
      <c r="L96" s="490">
        <f t="shared" si="12"/>
        <v>0</v>
      </c>
      <c r="M96" s="490">
        <f t="shared" si="10"/>
        <v>0</v>
      </c>
      <c r="N96" s="483"/>
      <c r="O96" s="35"/>
      <c r="P96" s="483"/>
      <c r="Q96" s="483"/>
      <c r="R96" s="38"/>
      <c r="S96" s="38"/>
      <c r="T96" s="348">
        <f t="shared" si="13"/>
        <v>0</v>
      </c>
      <c r="U96" s="348">
        <f t="shared" si="14"/>
        <v>0</v>
      </c>
      <c r="V96" s="38"/>
      <c r="W96" s="38"/>
      <c r="X96" s="203">
        <f t="shared" si="15"/>
        <v>0</v>
      </c>
      <c r="Y96" s="162"/>
      <c r="Z96" s="38"/>
      <c r="AA96" s="38"/>
      <c r="AB96" s="170">
        <f t="shared" si="16"/>
        <v>0</v>
      </c>
      <c r="AC96" s="173">
        <f t="shared" si="17"/>
        <v>0</v>
      </c>
      <c r="AD96" s="459">
        <f t="shared" si="11"/>
        <v>-0.2</v>
      </c>
    </row>
    <row r="97" spans="1:30" x14ac:dyDescent="0.25">
      <c r="A97" s="110">
        <v>81</v>
      </c>
      <c r="B97" s="123" t="s">
        <v>3</v>
      </c>
      <c r="C97" s="124" t="s">
        <v>12</v>
      </c>
      <c r="D97" s="461">
        <f>'Пн 1 день нед 2'!AG97</f>
        <v>-0.04</v>
      </c>
      <c r="E97" s="464"/>
      <c r="F97" s="489"/>
      <c r="G97" s="35"/>
      <c r="H97" s="483"/>
      <c r="I97" s="483"/>
      <c r="J97" s="38"/>
      <c r="K97" s="38"/>
      <c r="L97" s="490">
        <f t="shared" si="12"/>
        <v>0</v>
      </c>
      <c r="M97" s="490">
        <f t="shared" si="10"/>
        <v>0</v>
      </c>
      <c r="N97" s="483"/>
      <c r="O97" s="35"/>
      <c r="P97" s="483"/>
      <c r="Q97" s="483"/>
      <c r="R97" s="38"/>
      <c r="S97" s="38"/>
      <c r="T97" s="348">
        <f t="shared" si="13"/>
        <v>0</v>
      </c>
      <c r="U97" s="348">
        <f t="shared" si="14"/>
        <v>0</v>
      </c>
      <c r="V97" s="203">
        <v>0.02</v>
      </c>
      <c r="W97" s="38"/>
      <c r="X97" s="203">
        <f t="shared" si="15"/>
        <v>0.02</v>
      </c>
      <c r="Y97" s="162"/>
      <c r="Z97" s="38"/>
      <c r="AA97" s="38"/>
      <c r="AB97" s="170">
        <f t="shared" si="16"/>
        <v>0</v>
      </c>
      <c r="AC97" s="173">
        <f t="shared" si="17"/>
        <v>0.02</v>
      </c>
      <c r="AD97" s="459">
        <f t="shared" si="11"/>
        <v>-0.06</v>
      </c>
    </row>
    <row r="98" spans="1:30" x14ac:dyDescent="0.25">
      <c r="A98" s="122">
        <v>82</v>
      </c>
      <c r="B98" s="123" t="s">
        <v>183</v>
      </c>
      <c r="C98" s="124" t="s">
        <v>12</v>
      </c>
      <c r="D98" s="461">
        <f>'Пн 1 день нед 2'!AG98</f>
        <v>-0.03</v>
      </c>
      <c r="E98" s="464"/>
      <c r="F98" s="489"/>
      <c r="G98" s="35"/>
      <c r="H98" s="483"/>
      <c r="I98" s="483"/>
      <c r="J98" s="38"/>
      <c r="K98" s="38"/>
      <c r="L98" s="490">
        <f t="shared" si="12"/>
        <v>0</v>
      </c>
      <c r="M98" s="490">
        <f t="shared" si="10"/>
        <v>0</v>
      </c>
      <c r="N98" s="483"/>
      <c r="O98" s="35"/>
      <c r="P98" s="483"/>
      <c r="Q98" s="483"/>
      <c r="R98" s="38"/>
      <c r="S98" s="38"/>
      <c r="T98" s="348">
        <f t="shared" si="13"/>
        <v>0</v>
      </c>
      <c r="U98" s="348">
        <f t="shared" si="14"/>
        <v>0</v>
      </c>
      <c r="V98" s="38"/>
      <c r="W98" s="38"/>
      <c r="X98" s="203">
        <f t="shared" si="15"/>
        <v>0</v>
      </c>
      <c r="Y98" s="162"/>
      <c r="Z98" s="38"/>
      <c r="AA98" s="38"/>
      <c r="AB98" s="170">
        <f t="shared" si="16"/>
        <v>0</v>
      </c>
      <c r="AC98" s="173">
        <f t="shared" si="17"/>
        <v>0</v>
      </c>
      <c r="AD98" s="459">
        <f t="shared" si="11"/>
        <v>-0.03</v>
      </c>
    </row>
    <row r="99" spans="1:30" x14ac:dyDescent="0.25">
      <c r="A99" s="110">
        <v>83</v>
      </c>
      <c r="B99" s="123" t="s">
        <v>184</v>
      </c>
      <c r="C99" s="124" t="s">
        <v>12</v>
      </c>
      <c r="D99" s="461">
        <f>'Пн 1 день нед 2'!AG99</f>
        <v>-0.03</v>
      </c>
      <c r="E99" s="464"/>
      <c r="F99" s="489"/>
      <c r="G99" s="35"/>
      <c r="H99" s="483"/>
      <c r="I99" s="483"/>
      <c r="J99" s="38"/>
      <c r="K99" s="38"/>
      <c r="L99" s="490">
        <f t="shared" si="12"/>
        <v>0</v>
      </c>
      <c r="M99" s="490">
        <f t="shared" si="10"/>
        <v>0</v>
      </c>
      <c r="N99" s="483"/>
      <c r="O99" s="35"/>
      <c r="P99" s="483"/>
      <c r="Q99" s="483"/>
      <c r="R99" s="38"/>
      <c r="S99" s="38"/>
      <c r="T99" s="348">
        <f t="shared" si="13"/>
        <v>0</v>
      </c>
      <c r="U99" s="348">
        <f t="shared" si="14"/>
        <v>0</v>
      </c>
      <c r="V99" s="38"/>
      <c r="W99" s="38"/>
      <c r="X99" s="203">
        <f t="shared" si="15"/>
        <v>0</v>
      </c>
      <c r="Y99" s="162"/>
      <c r="Z99" s="38"/>
      <c r="AA99" s="38"/>
      <c r="AB99" s="170">
        <f t="shared" si="16"/>
        <v>0</v>
      </c>
      <c r="AC99" s="173">
        <f t="shared" si="17"/>
        <v>0</v>
      </c>
      <c r="AD99" s="459">
        <f t="shared" si="11"/>
        <v>-0.03</v>
      </c>
    </row>
    <row r="100" spans="1:30" x14ac:dyDescent="0.25">
      <c r="A100" s="122">
        <v>84</v>
      </c>
      <c r="B100" s="123" t="s">
        <v>163</v>
      </c>
      <c r="C100" s="124" t="s">
        <v>12</v>
      </c>
      <c r="D100" s="461">
        <f>'Пн 1 день нед 2'!AG100</f>
        <v>0</v>
      </c>
      <c r="E100" s="464"/>
      <c r="F100" s="489"/>
      <c r="G100" s="35"/>
      <c r="H100" s="483"/>
      <c r="I100" s="483"/>
      <c r="J100" s="38"/>
      <c r="K100" s="38"/>
      <c r="L100" s="490">
        <f t="shared" si="12"/>
        <v>0</v>
      </c>
      <c r="M100" s="490">
        <f t="shared" si="10"/>
        <v>0</v>
      </c>
      <c r="N100" s="483"/>
      <c r="O100" s="35"/>
      <c r="P100" s="483"/>
      <c r="Q100" s="483"/>
      <c r="R100" s="38"/>
      <c r="S100" s="38"/>
      <c r="T100" s="348">
        <f t="shared" si="13"/>
        <v>0</v>
      </c>
      <c r="U100" s="348">
        <f t="shared" si="14"/>
        <v>0</v>
      </c>
      <c r="V100" s="38"/>
      <c r="W100" s="38"/>
      <c r="X100" s="203">
        <f t="shared" si="15"/>
        <v>0</v>
      </c>
      <c r="Y100" s="162"/>
      <c r="Z100" s="38"/>
      <c r="AA100" s="38"/>
      <c r="AB100" s="170">
        <f t="shared" si="16"/>
        <v>0</v>
      </c>
      <c r="AC100" s="173">
        <f t="shared" si="17"/>
        <v>0</v>
      </c>
      <c r="AD100" s="459">
        <f t="shared" si="11"/>
        <v>0</v>
      </c>
    </row>
    <row r="101" spans="1:30" x14ac:dyDescent="0.25">
      <c r="A101" s="110">
        <v>85</v>
      </c>
      <c r="B101" s="123" t="s">
        <v>182</v>
      </c>
      <c r="C101" s="124" t="s">
        <v>12</v>
      </c>
      <c r="D101" s="461">
        <f>'Пн 1 день нед 2'!AG101</f>
        <v>0</v>
      </c>
      <c r="E101" s="464"/>
      <c r="F101" s="489"/>
      <c r="G101" s="35"/>
      <c r="H101" s="483"/>
      <c r="I101" s="483"/>
      <c r="J101" s="38"/>
      <c r="K101" s="38"/>
      <c r="L101" s="490">
        <f t="shared" si="12"/>
        <v>0</v>
      </c>
      <c r="M101" s="490">
        <f t="shared" si="10"/>
        <v>0</v>
      </c>
      <c r="N101" s="483"/>
      <c r="O101" s="35"/>
      <c r="P101" s="483"/>
      <c r="Q101" s="483"/>
      <c r="R101" s="38"/>
      <c r="S101" s="38"/>
      <c r="T101" s="348">
        <f t="shared" si="13"/>
        <v>0</v>
      </c>
      <c r="U101" s="348">
        <f t="shared" si="14"/>
        <v>0</v>
      </c>
      <c r="V101" s="38"/>
      <c r="W101" s="38"/>
      <c r="X101" s="203">
        <f t="shared" si="15"/>
        <v>0</v>
      </c>
      <c r="Y101" s="162"/>
      <c r="Z101" s="38"/>
      <c r="AA101" s="38"/>
      <c r="AB101" s="170">
        <f t="shared" si="16"/>
        <v>0</v>
      </c>
      <c r="AC101" s="173">
        <f t="shared" si="17"/>
        <v>0</v>
      </c>
      <c r="AD101" s="459">
        <f t="shared" si="11"/>
        <v>0</v>
      </c>
    </row>
    <row r="102" spans="1:30" x14ac:dyDescent="0.25">
      <c r="A102" s="122">
        <v>86</v>
      </c>
      <c r="B102" s="113" t="s">
        <v>185</v>
      </c>
      <c r="C102" s="39" t="s">
        <v>82</v>
      </c>
      <c r="D102" s="461">
        <f>'Пн 1 день нед 2'!AG102</f>
        <v>0</v>
      </c>
      <c r="E102" s="445"/>
      <c r="F102" s="489"/>
      <c r="G102" s="35"/>
      <c r="H102" s="483"/>
      <c r="I102" s="483"/>
      <c r="J102" s="38"/>
      <c r="K102" s="38"/>
      <c r="L102" s="490">
        <f t="shared" si="12"/>
        <v>0</v>
      </c>
      <c r="M102" s="490">
        <f t="shared" si="10"/>
        <v>0</v>
      </c>
      <c r="N102" s="483"/>
      <c r="O102" s="35"/>
      <c r="P102" s="483"/>
      <c r="Q102" s="483"/>
      <c r="R102" s="38"/>
      <c r="S102" s="38"/>
      <c r="T102" s="348">
        <f t="shared" si="13"/>
        <v>0</v>
      </c>
      <c r="U102" s="348">
        <f t="shared" si="14"/>
        <v>0</v>
      </c>
      <c r="V102" s="43"/>
      <c r="W102" s="38"/>
      <c r="X102" s="203">
        <f t="shared" si="15"/>
        <v>0</v>
      </c>
      <c r="Y102" s="162"/>
      <c r="Z102" s="38"/>
      <c r="AA102" s="38"/>
      <c r="AB102" s="170">
        <f t="shared" si="16"/>
        <v>0</v>
      </c>
      <c r="AC102" s="173">
        <f t="shared" si="17"/>
        <v>0</v>
      </c>
      <c r="AD102" s="459">
        <f t="shared" si="11"/>
        <v>0</v>
      </c>
    </row>
    <row r="103" spans="1:30" x14ac:dyDescent="0.25">
      <c r="A103" s="34"/>
      <c r="B103" s="329" t="s">
        <v>83</v>
      </c>
      <c r="C103" s="40"/>
      <c r="D103" s="461">
        <f>'Пн 1 день нед 2'!AG103</f>
        <v>0</v>
      </c>
      <c r="E103" s="424"/>
      <c r="F103" s="495"/>
      <c r="G103" s="33"/>
      <c r="H103" s="501"/>
      <c r="I103" s="501"/>
      <c r="J103" s="147"/>
      <c r="K103" s="147"/>
      <c r="L103" s="490">
        <f t="shared" si="12"/>
        <v>0</v>
      </c>
      <c r="M103" s="490">
        <f t="shared" ref="M103:M134" si="18">(K103+J103+H103+G103+F103)*$M$5</f>
        <v>0</v>
      </c>
      <c r="N103" s="501"/>
      <c r="O103" s="33"/>
      <c r="P103" s="501"/>
      <c r="Q103" s="501"/>
      <c r="R103" s="147"/>
      <c r="S103" s="147"/>
      <c r="T103" s="348">
        <f t="shared" si="13"/>
        <v>0</v>
      </c>
      <c r="U103" s="348">
        <f t="shared" si="14"/>
        <v>0</v>
      </c>
      <c r="V103" s="147"/>
      <c r="W103" s="147"/>
      <c r="X103" s="203">
        <f t="shared" si="15"/>
        <v>0</v>
      </c>
      <c r="Y103" s="185"/>
      <c r="Z103" s="147"/>
      <c r="AA103" s="147"/>
      <c r="AB103" s="170">
        <f t="shared" si="16"/>
        <v>0</v>
      </c>
      <c r="AC103" s="173">
        <f t="shared" si="17"/>
        <v>0</v>
      </c>
      <c r="AD103" s="459">
        <f t="shared" ref="AD103:AD134" si="19">(D103+E103)-AC103</f>
        <v>0</v>
      </c>
    </row>
    <row r="104" spans="1:30" x14ac:dyDescent="0.25">
      <c r="A104" s="110">
        <v>87</v>
      </c>
      <c r="B104" s="111" t="s">
        <v>84</v>
      </c>
      <c r="C104" s="124" t="s">
        <v>12</v>
      </c>
      <c r="D104" s="461">
        <f>'Пн 1 день нед 2'!AG104</f>
        <v>-4.8000000000000004E-3</v>
      </c>
      <c r="E104" s="464"/>
      <c r="F104" s="489"/>
      <c r="G104" s="35"/>
      <c r="H104" s="483"/>
      <c r="I104" s="483"/>
      <c r="J104" s="38"/>
      <c r="K104" s="38"/>
      <c r="L104" s="490">
        <f t="shared" si="12"/>
        <v>0</v>
      </c>
      <c r="M104" s="490">
        <f t="shared" si="18"/>
        <v>0</v>
      </c>
      <c r="N104" s="483"/>
      <c r="O104" s="35"/>
      <c r="P104" s="483"/>
      <c r="Q104" s="483"/>
      <c r="R104" s="38"/>
      <c r="S104" s="38"/>
      <c r="T104" s="348">
        <f t="shared" si="13"/>
        <v>0</v>
      </c>
      <c r="U104" s="348">
        <f t="shared" si="14"/>
        <v>0</v>
      </c>
      <c r="V104" s="38"/>
      <c r="W104" s="38"/>
      <c r="X104" s="203">
        <f t="shared" si="15"/>
        <v>0</v>
      </c>
      <c r="Y104" s="162"/>
      <c r="Z104" s="38"/>
      <c r="AA104" s="38"/>
      <c r="AB104" s="170">
        <f t="shared" si="16"/>
        <v>0</v>
      </c>
      <c r="AC104" s="173">
        <f t="shared" si="17"/>
        <v>0</v>
      </c>
      <c r="AD104" s="459">
        <f t="shared" si="19"/>
        <v>-4.8000000000000004E-3</v>
      </c>
    </row>
    <row r="105" spans="1:30" x14ac:dyDescent="0.25">
      <c r="A105" s="34"/>
      <c r="B105" s="273">
        <v>4.8000000000000001E-2</v>
      </c>
      <c r="C105" s="39" t="s">
        <v>82</v>
      </c>
      <c r="D105" s="461">
        <f>'Пн 1 день нед 2'!AG105</f>
        <v>0</v>
      </c>
      <c r="E105" s="445"/>
      <c r="F105" s="486"/>
      <c r="G105" s="46"/>
      <c r="H105" s="483"/>
      <c r="I105" s="483"/>
      <c r="J105" s="149"/>
      <c r="K105" s="149"/>
      <c r="L105" s="490">
        <f t="shared" si="12"/>
        <v>0</v>
      </c>
      <c r="M105" s="490">
        <f t="shared" si="18"/>
        <v>0</v>
      </c>
      <c r="N105" s="486"/>
      <c r="O105" s="46"/>
      <c r="P105" s="483"/>
      <c r="Q105" s="483"/>
      <c r="R105" s="149"/>
      <c r="S105" s="149"/>
      <c r="T105" s="348">
        <f t="shared" si="13"/>
        <v>0</v>
      </c>
      <c r="U105" s="348">
        <f t="shared" si="14"/>
        <v>0</v>
      </c>
      <c r="V105" s="150"/>
      <c r="W105" s="149"/>
      <c r="X105" s="203">
        <f t="shared" si="15"/>
        <v>0</v>
      </c>
      <c r="Y105" s="186"/>
      <c r="Z105" s="149"/>
      <c r="AA105" s="150"/>
      <c r="AB105" s="170">
        <f t="shared" si="16"/>
        <v>0</v>
      </c>
      <c r="AC105" s="173">
        <f t="shared" si="17"/>
        <v>0</v>
      </c>
      <c r="AD105" s="459">
        <f t="shared" si="19"/>
        <v>0</v>
      </c>
    </row>
    <row r="106" spans="1:30" x14ac:dyDescent="0.25">
      <c r="A106" s="45"/>
      <c r="B106" s="271" t="s">
        <v>189</v>
      </c>
      <c r="C106" s="35"/>
      <c r="D106" s="461">
        <f>'Пн 1 день нед 2'!AG106</f>
        <v>0</v>
      </c>
      <c r="E106" s="421"/>
      <c r="F106" s="483"/>
      <c r="G106" s="35"/>
      <c r="H106" s="483"/>
      <c r="I106" s="483"/>
      <c r="J106" s="38"/>
      <c r="K106" s="151"/>
      <c r="L106" s="490">
        <f t="shared" si="12"/>
        <v>0</v>
      </c>
      <c r="M106" s="490">
        <f t="shared" si="18"/>
        <v>0</v>
      </c>
      <c r="N106" s="483"/>
      <c r="O106" s="35"/>
      <c r="P106" s="483"/>
      <c r="Q106" s="483"/>
      <c r="R106" s="38"/>
      <c r="S106" s="151"/>
      <c r="T106" s="348">
        <f t="shared" si="13"/>
        <v>0</v>
      </c>
      <c r="U106" s="348">
        <f t="shared" si="14"/>
        <v>0</v>
      </c>
      <c r="V106" s="148"/>
      <c r="W106" s="38"/>
      <c r="X106" s="203">
        <f t="shared" si="15"/>
        <v>0</v>
      </c>
      <c r="Y106" s="162"/>
      <c r="Z106" s="35"/>
      <c r="AA106" s="148"/>
      <c r="AB106" s="170">
        <f t="shared" si="16"/>
        <v>0</v>
      </c>
      <c r="AC106" s="173">
        <f t="shared" si="17"/>
        <v>0</v>
      </c>
      <c r="AD106" s="459">
        <f t="shared" si="19"/>
        <v>0</v>
      </c>
    </row>
    <row r="107" spans="1:30" x14ac:dyDescent="0.25">
      <c r="A107" s="110">
        <v>88</v>
      </c>
      <c r="B107" s="113" t="s">
        <v>71</v>
      </c>
      <c r="C107" s="114" t="s">
        <v>12</v>
      </c>
      <c r="D107" s="461">
        <f>'Пн 1 день нед 2'!AG107</f>
        <v>0</v>
      </c>
      <c r="E107" s="461"/>
      <c r="F107" s="489"/>
      <c r="G107" s="35"/>
      <c r="H107" s="483"/>
      <c r="I107" s="483"/>
      <c r="J107" s="38"/>
      <c r="K107" s="38"/>
      <c r="L107" s="490">
        <f t="shared" si="12"/>
        <v>0</v>
      </c>
      <c r="M107" s="490">
        <f t="shared" si="18"/>
        <v>0</v>
      </c>
      <c r="N107" s="483"/>
      <c r="O107" s="35"/>
      <c r="P107" s="483"/>
      <c r="Q107" s="483"/>
      <c r="R107" s="38"/>
      <c r="S107" s="38"/>
      <c r="T107" s="348">
        <f t="shared" si="13"/>
        <v>0</v>
      </c>
      <c r="U107" s="348">
        <f t="shared" si="14"/>
        <v>0</v>
      </c>
      <c r="V107" s="38"/>
      <c r="W107" s="38"/>
      <c r="X107" s="203">
        <f t="shared" si="15"/>
        <v>0</v>
      </c>
      <c r="Y107" s="162"/>
      <c r="Z107" s="35"/>
      <c r="AA107" s="38"/>
      <c r="AB107" s="170">
        <f t="shared" si="16"/>
        <v>0</v>
      </c>
      <c r="AC107" s="173">
        <f t="shared" si="17"/>
        <v>0</v>
      </c>
      <c r="AD107" s="459">
        <f t="shared" si="19"/>
        <v>0</v>
      </c>
    </row>
    <row r="108" spans="1:30" x14ac:dyDescent="0.25">
      <c r="A108" s="110">
        <v>89</v>
      </c>
      <c r="B108" s="120" t="s">
        <v>102</v>
      </c>
      <c r="C108" s="119" t="s">
        <v>12</v>
      </c>
      <c r="D108" s="461">
        <f>'Пн 1 день нед 2'!AG108</f>
        <v>0</v>
      </c>
      <c r="E108" s="463"/>
      <c r="F108" s="489"/>
      <c r="G108" s="35"/>
      <c r="H108" s="483"/>
      <c r="I108" s="483"/>
      <c r="J108" s="38"/>
      <c r="K108" s="38"/>
      <c r="L108" s="490">
        <f t="shared" si="12"/>
        <v>0</v>
      </c>
      <c r="M108" s="490">
        <f t="shared" si="18"/>
        <v>0</v>
      </c>
      <c r="N108" s="483"/>
      <c r="O108" s="35"/>
      <c r="P108" s="483"/>
      <c r="Q108" s="483"/>
      <c r="R108" s="38"/>
      <c r="S108" s="38"/>
      <c r="T108" s="348">
        <f t="shared" si="13"/>
        <v>0</v>
      </c>
      <c r="U108" s="348">
        <f t="shared" si="14"/>
        <v>0</v>
      </c>
      <c r="V108" s="38"/>
      <c r="W108" s="38"/>
      <c r="X108" s="203">
        <f t="shared" si="15"/>
        <v>0</v>
      </c>
      <c r="Y108" s="162"/>
      <c r="Z108" s="35"/>
      <c r="AA108" s="38"/>
      <c r="AB108" s="170">
        <f t="shared" si="16"/>
        <v>0</v>
      </c>
      <c r="AC108" s="173">
        <f t="shared" si="17"/>
        <v>0</v>
      </c>
      <c r="AD108" s="459">
        <f t="shared" si="19"/>
        <v>0</v>
      </c>
    </row>
    <row r="109" spans="1:30" x14ac:dyDescent="0.25">
      <c r="A109" s="110">
        <v>90</v>
      </c>
      <c r="B109" s="120" t="s">
        <v>80</v>
      </c>
      <c r="C109" s="119" t="s">
        <v>12</v>
      </c>
      <c r="D109" s="461">
        <f>'Пн 1 день нед 2'!AG109</f>
        <v>0</v>
      </c>
      <c r="E109" s="463"/>
      <c r="F109" s="489"/>
      <c r="G109" s="35"/>
      <c r="H109" s="483"/>
      <c r="I109" s="483"/>
      <c r="J109" s="38"/>
      <c r="K109" s="38"/>
      <c r="L109" s="490">
        <f t="shared" si="12"/>
        <v>0</v>
      </c>
      <c r="M109" s="490">
        <f t="shared" si="18"/>
        <v>0</v>
      </c>
      <c r="N109" s="483"/>
      <c r="O109" s="35"/>
      <c r="P109" s="483"/>
      <c r="Q109" s="483"/>
      <c r="R109" s="38"/>
      <c r="S109" s="38"/>
      <c r="T109" s="348">
        <f t="shared" si="13"/>
        <v>0</v>
      </c>
      <c r="U109" s="348">
        <f t="shared" si="14"/>
        <v>0</v>
      </c>
      <c r="V109" s="38"/>
      <c r="W109" s="38"/>
      <c r="X109" s="203">
        <f t="shared" si="15"/>
        <v>0</v>
      </c>
      <c r="Y109" s="162"/>
      <c r="Z109" s="35"/>
      <c r="AA109" s="38"/>
      <c r="AB109" s="170">
        <f t="shared" si="16"/>
        <v>0</v>
      </c>
      <c r="AC109" s="173">
        <f t="shared" si="17"/>
        <v>0</v>
      </c>
      <c r="AD109" s="459">
        <f t="shared" si="19"/>
        <v>0</v>
      </c>
    </row>
    <row r="110" spans="1:30" x14ac:dyDescent="0.25">
      <c r="A110" s="110">
        <v>91</v>
      </c>
      <c r="B110" s="111" t="s">
        <v>103</v>
      </c>
      <c r="C110" s="119" t="s">
        <v>12</v>
      </c>
      <c r="D110" s="461">
        <f>'Пн 1 день нед 2'!AG110</f>
        <v>0</v>
      </c>
      <c r="E110" s="463"/>
      <c r="F110" s="489"/>
      <c r="G110" s="35"/>
      <c r="H110" s="483"/>
      <c r="I110" s="483"/>
      <c r="J110" s="38"/>
      <c r="K110" s="38"/>
      <c r="L110" s="490">
        <f t="shared" si="12"/>
        <v>0</v>
      </c>
      <c r="M110" s="490">
        <f t="shared" si="18"/>
        <v>0</v>
      </c>
      <c r="N110" s="483"/>
      <c r="O110" s="35"/>
      <c r="P110" s="483"/>
      <c r="Q110" s="483"/>
      <c r="R110" s="38"/>
      <c r="S110" s="38"/>
      <c r="T110" s="348">
        <f t="shared" si="13"/>
        <v>0</v>
      </c>
      <c r="U110" s="348">
        <f t="shared" si="14"/>
        <v>0</v>
      </c>
      <c r="V110" s="38"/>
      <c r="W110" s="38"/>
      <c r="X110" s="203">
        <f t="shared" si="15"/>
        <v>0</v>
      </c>
      <c r="Y110" s="162"/>
      <c r="Z110" s="35"/>
      <c r="AA110" s="38"/>
      <c r="AB110" s="170">
        <f t="shared" si="16"/>
        <v>0</v>
      </c>
      <c r="AC110" s="173">
        <f t="shared" si="17"/>
        <v>0</v>
      </c>
      <c r="AD110" s="459">
        <f t="shared" si="19"/>
        <v>0</v>
      </c>
    </row>
    <row r="111" spans="1:30" x14ac:dyDescent="0.25">
      <c r="A111" s="110">
        <v>92</v>
      </c>
      <c r="B111" s="111" t="s">
        <v>104</v>
      </c>
      <c r="C111" s="119" t="s">
        <v>12</v>
      </c>
      <c r="D111" s="461">
        <f>'Пн 1 день нед 2'!AG111</f>
        <v>0</v>
      </c>
      <c r="E111" s="463"/>
      <c r="F111" s="489"/>
      <c r="G111" s="35"/>
      <c r="H111" s="483"/>
      <c r="I111" s="483"/>
      <c r="J111" s="38"/>
      <c r="K111" s="38"/>
      <c r="L111" s="490">
        <f t="shared" si="12"/>
        <v>0</v>
      </c>
      <c r="M111" s="490">
        <f t="shared" si="18"/>
        <v>0</v>
      </c>
      <c r="N111" s="483"/>
      <c r="O111" s="35"/>
      <c r="P111" s="483"/>
      <c r="Q111" s="483"/>
      <c r="R111" s="38"/>
      <c r="S111" s="38"/>
      <c r="T111" s="348">
        <f t="shared" si="13"/>
        <v>0</v>
      </c>
      <c r="U111" s="348">
        <f t="shared" si="14"/>
        <v>0</v>
      </c>
      <c r="V111" s="38"/>
      <c r="W111" s="38"/>
      <c r="X111" s="203">
        <f t="shared" si="15"/>
        <v>0</v>
      </c>
      <c r="Y111" s="162"/>
      <c r="Z111" s="35"/>
      <c r="AA111" s="38"/>
      <c r="AB111" s="170">
        <f t="shared" si="16"/>
        <v>0</v>
      </c>
      <c r="AC111" s="173">
        <f t="shared" si="17"/>
        <v>0</v>
      </c>
      <c r="AD111" s="459">
        <f t="shared" si="19"/>
        <v>0</v>
      </c>
    </row>
    <row r="112" spans="1:30" x14ac:dyDescent="0.25">
      <c r="A112" s="110">
        <v>93</v>
      </c>
      <c r="B112" s="120" t="s">
        <v>108</v>
      </c>
      <c r="C112" s="119" t="s">
        <v>12</v>
      </c>
      <c r="D112" s="461">
        <f>'Пн 1 день нед 2'!AG112</f>
        <v>0</v>
      </c>
      <c r="E112" s="463"/>
      <c r="F112" s="489"/>
      <c r="G112" s="35"/>
      <c r="H112" s="483"/>
      <c r="I112" s="483"/>
      <c r="J112" s="38"/>
      <c r="K112" s="38"/>
      <c r="L112" s="490">
        <f t="shared" si="12"/>
        <v>0</v>
      </c>
      <c r="M112" s="490">
        <f t="shared" si="18"/>
        <v>0</v>
      </c>
      <c r="N112" s="483"/>
      <c r="O112" s="35"/>
      <c r="P112" s="483"/>
      <c r="Q112" s="483"/>
      <c r="R112" s="38"/>
      <c r="S112" s="38"/>
      <c r="T112" s="348">
        <f t="shared" si="13"/>
        <v>0</v>
      </c>
      <c r="U112" s="348">
        <f t="shared" si="14"/>
        <v>0</v>
      </c>
      <c r="V112" s="38"/>
      <c r="W112" s="38"/>
      <c r="X112" s="203">
        <f t="shared" si="15"/>
        <v>0</v>
      </c>
      <c r="Y112" s="162"/>
      <c r="Z112" s="35"/>
      <c r="AA112" s="38"/>
      <c r="AB112" s="170">
        <f t="shared" si="16"/>
        <v>0</v>
      </c>
      <c r="AC112" s="173">
        <f t="shared" si="17"/>
        <v>0</v>
      </c>
      <c r="AD112" s="459">
        <f t="shared" si="19"/>
        <v>0</v>
      </c>
    </row>
    <row r="113" spans="1:30" x14ac:dyDescent="0.25">
      <c r="A113" s="110">
        <v>94</v>
      </c>
      <c r="B113" s="120" t="s">
        <v>79</v>
      </c>
      <c r="C113" s="119" t="s">
        <v>12</v>
      </c>
      <c r="D113" s="461">
        <f>'Пн 1 день нед 2'!AG113</f>
        <v>0</v>
      </c>
      <c r="E113" s="463"/>
      <c r="F113" s="489"/>
      <c r="G113" s="35"/>
      <c r="H113" s="483"/>
      <c r="I113" s="483"/>
      <c r="J113" s="38"/>
      <c r="K113" s="38"/>
      <c r="L113" s="490">
        <f t="shared" si="12"/>
        <v>0</v>
      </c>
      <c r="M113" s="490">
        <f t="shared" si="18"/>
        <v>0</v>
      </c>
      <c r="N113" s="483"/>
      <c r="O113" s="35"/>
      <c r="P113" s="483"/>
      <c r="Q113" s="483"/>
      <c r="R113" s="38"/>
      <c r="S113" s="38"/>
      <c r="T113" s="348">
        <f t="shared" si="13"/>
        <v>0</v>
      </c>
      <c r="U113" s="348">
        <f t="shared" si="14"/>
        <v>0</v>
      </c>
      <c r="V113" s="38"/>
      <c r="W113" s="38"/>
      <c r="X113" s="203">
        <f t="shared" si="15"/>
        <v>0</v>
      </c>
      <c r="Y113" s="162"/>
      <c r="Z113" s="35"/>
      <c r="AA113" s="38"/>
      <c r="AB113" s="170">
        <f t="shared" si="16"/>
        <v>0</v>
      </c>
      <c r="AC113" s="173">
        <f t="shared" si="17"/>
        <v>0</v>
      </c>
      <c r="AD113" s="459">
        <f t="shared" si="19"/>
        <v>0</v>
      </c>
    </row>
    <row r="114" spans="1:30" x14ac:dyDescent="0.25">
      <c r="A114" s="110"/>
      <c r="B114" s="327" t="s">
        <v>61</v>
      </c>
      <c r="C114" s="105"/>
      <c r="D114" s="461">
        <f>'Пн 1 день нед 2'!AG114</f>
        <v>0</v>
      </c>
      <c r="E114" s="105"/>
      <c r="F114" s="489"/>
      <c r="G114" s="38"/>
      <c r="H114" s="483"/>
      <c r="I114" s="483"/>
      <c r="J114" s="38"/>
      <c r="K114" s="38"/>
      <c r="L114" s="490">
        <f t="shared" si="12"/>
        <v>0</v>
      </c>
      <c r="M114" s="490">
        <f t="shared" si="18"/>
        <v>0</v>
      </c>
      <c r="N114" s="483"/>
      <c r="O114" s="38"/>
      <c r="P114" s="483"/>
      <c r="Q114" s="483"/>
      <c r="R114" s="38"/>
      <c r="S114" s="38"/>
      <c r="T114" s="348">
        <f t="shared" si="13"/>
        <v>0</v>
      </c>
      <c r="U114" s="348">
        <f t="shared" si="14"/>
        <v>0</v>
      </c>
      <c r="V114" s="38"/>
      <c r="W114" s="38"/>
      <c r="X114" s="203">
        <f t="shared" si="15"/>
        <v>0</v>
      </c>
      <c r="Y114" s="162"/>
      <c r="Z114" s="38"/>
      <c r="AA114" s="38"/>
      <c r="AB114" s="170">
        <f t="shared" si="16"/>
        <v>0</v>
      </c>
      <c r="AC114" s="173">
        <f t="shared" si="17"/>
        <v>0</v>
      </c>
      <c r="AD114" s="459">
        <f t="shared" si="19"/>
        <v>0</v>
      </c>
    </row>
    <row r="115" spans="1:30" x14ac:dyDescent="0.25">
      <c r="A115" s="110">
        <v>95</v>
      </c>
      <c r="B115" s="111" t="s">
        <v>1</v>
      </c>
      <c r="C115" s="112" t="s">
        <v>12</v>
      </c>
      <c r="D115" s="461">
        <f>'Пн 1 день нед 2'!AG115</f>
        <v>0</v>
      </c>
      <c r="E115" s="461"/>
      <c r="F115" s="489"/>
      <c r="G115" s="38"/>
      <c r="H115" s="483"/>
      <c r="I115" s="483"/>
      <c r="J115" s="38"/>
      <c r="K115" s="38"/>
      <c r="L115" s="490">
        <f t="shared" si="12"/>
        <v>0</v>
      </c>
      <c r="M115" s="490">
        <f t="shared" si="18"/>
        <v>0</v>
      </c>
      <c r="N115" s="483"/>
      <c r="O115" s="38"/>
      <c r="P115" s="483"/>
      <c r="Q115" s="483"/>
      <c r="R115" s="38"/>
      <c r="S115" s="38"/>
      <c r="T115" s="348">
        <f t="shared" si="13"/>
        <v>0</v>
      </c>
      <c r="U115" s="348">
        <f t="shared" si="14"/>
        <v>0</v>
      </c>
      <c r="V115" s="38"/>
      <c r="W115" s="38"/>
      <c r="X115" s="203">
        <f t="shared" si="15"/>
        <v>0</v>
      </c>
      <c r="Y115" s="162"/>
      <c r="Z115" s="38"/>
      <c r="AA115" s="38"/>
      <c r="AB115" s="170">
        <f t="shared" si="16"/>
        <v>0</v>
      </c>
      <c r="AC115" s="173">
        <f t="shared" si="17"/>
        <v>0</v>
      </c>
      <c r="AD115" s="459">
        <f t="shared" si="19"/>
        <v>0</v>
      </c>
    </row>
    <row r="116" spans="1:30" x14ac:dyDescent="0.25">
      <c r="A116" s="110">
        <v>96</v>
      </c>
      <c r="B116" s="113" t="s">
        <v>62</v>
      </c>
      <c r="C116" s="114" t="s">
        <v>12</v>
      </c>
      <c r="D116" s="461">
        <f>'Пн 1 день нед 2'!AG116</f>
        <v>0</v>
      </c>
      <c r="E116" s="461"/>
      <c r="F116" s="489"/>
      <c r="G116" s="38"/>
      <c r="H116" s="483"/>
      <c r="I116" s="483"/>
      <c r="J116" s="38"/>
      <c r="K116" s="38"/>
      <c r="L116" s="490">
        <f t="shared" si="12"/>
        <v>0</v>
      </c>
      <c r="M116" s="490">
        <f t="shared" si="18"/>
        <v>0</v>
      </c>
      <c r="N116" s="483"/>
      <c r="O116" s="38"/>
      <c r="P116" s="483"/>
      <c r="Q116" s="483"/>
      <c r="R116" s="38"/>
      <c r="S116" s="38"/>
      <c r="T116" s="348">
        <f t="shared" si="13"/>
        <v>0</v>
      </c>
      <c r="U116" s="348">
        <f t="shared" si="14"/>
        <v>0</v>
      </c>
      <c r="V116" s="38"/>
      <c r="W116" s="38"/>
      <c r="X116" s="203">
        <f t="shared" si="15"/>
        <v>0</v>
      </c>
      <c r="Y116" s="162"/>
      <c r="Z116" s="38"/>
      <c r="AA116" s="38"/>
      <c r="AB116" s="170">
        <f t="shared" si="16"/>
        <v>0</v>
      </c>
      <c r="AC116" s="173">
        <f t="shared" si="17"/>
        <v>0</v>
      </c>
      <c r="AD116" s="459">
        <f t="shared" si="19"/>
        <v>0</v>
      </c>
    </row>
    <row r="117" spans="1:30" x14ac:dyDescent="0.25">
      <c r="A117" s="110">
        <v>97</v>
      </c>
      <c r="B117" s="113" t="s">
        <v>89</v>
      </c>
      <c r="C117" s="114" t="s">
        <v>12</v>
      </c>
      <c r="D117" s="461">
        <f>'Пн 1 день нед 2'!AG117</f>
        <v>0</v>
      </c>
      <c r="E117" s="461"/>
      <c r="F117" s="489"/>
      <c r="G117" s="38"/>
      <c r="H117" s="483"/>
      <c r="I117" s="483"/>
      <c r="J117" s="38"/>
      <c r="K117" s="38"/>
      <c r="L117" s="490">
        <f t="shared" si="12"/>
        <v>0</v>
      </c>
      <c r="M117" s="490">
        <f t="shared" si="18"/>
        <v>0</v>
      </c>
      <c r="N117" s="483"/>
      <c r="O117" s="38"/>
      <c r="P117" s="483"/>
      <c r="Q117" s="483"/>
      <c r="R117" s="38"/>
      <c r="S117" s="38"/>
      <c r="T117" s="348">
        <f t="shared" si="13"/>
        <v>0</v>
      </c>
      <c r="U117" s="348">
        <f t="shared" si="14"/>
        <v>0</v>
      </c>
      <c r="V117" s="38"/>
      <c r="W117" s="38"/>
      <c r="X117" s="203">
        <f t="shared" si="15"/>
        <v>0</v>
      </c>
      <c r="Y117" s="162"/>
      <c r="Z117" s="38"/>
      <c r="AA117" s="38"/>
      <c r="AB117" s="170">
        <f t="shared" si="16"/>
        <v>0</v>
      </c>
      <c r="AC117" s="173">
        <f t="shared" si="17"/>
        <v>0</v>
      </c>
      <c r="AD117" s="459">
        <f t="shared" si="19"/>
        <v>0</v>
      </c>
    </row>
    <row r="118" spans="1:30" x14ac:dyDescent="0.25">
      <c r="A118" s="110">
        <v>98</v>
      </c>
      <c r="B118" s="113" t="s">
        <v>63</v>
      </c>
      <c r="C118" s="114" t="s">
        <v>12</v>
      </c>
      <c r="D118" s="461">
        <f>'Пн 1 день нед 2'!AG118</f>
        <v>0</v>
      </c>
      <c r="E118" s="461"/>
      <c r="F118" s="489"/>
      <c r="G118" s="38"/>
      <c r="H118" s="483"/>
      <c r="I118" s="483"/>
      <c r="J118" s="38"/>
      <c r="K118" s="38"/>
      <c r="L118" s="490">
        <f t="shared" si="12"/>
        <v>0</v>
      </c>
      <c r="M118" s="490">
        <f t="shared" si="18"/>
        <v>0</v>
      </c>
      <c r="N118" s="483"/>
      <c r="O118" s="38"/>
      <c r="P118" s="483"/>
      <c r="Q118" s="483"/>
      <c r="R118" s="38"/>
      <c r="S118" s="38"/>
      <c r="T118" s="348">
        <f t="shared" si="13"/>
        <v>0</v>
      </c>
      <c r="U118" s="348">
        <f t="shared" si="14"/>
        <v>0</v>
      </c>
      <c r="V118" s="38"/>
      <c r="W118" s="38"/>
      <c r="X118" s="203">
        <f t="shared" si="15"/>
        <v>0</v>
      </c>
      <c r="Y118" s="162"/>
      <c r="Z118" s="38"/>
      <c r="AA118" s="38"/>
      <c r="AB118" s="170">
        <f t="shared" si="16"/>
        <v>0</v>
      </c>
      <c r="AC118" s="173">
        <f t="shared" si="17"/>
        <v>0</v>
      </c>
      <c r="AD118" s="459">
        <f t="shared" si="19"/>
        <v>0</v>
      </c>
    </row>
    <row r="119" spans="1:30" x14ac:dyDescent="0.25">
      <c r="A119" s="110">
        <v>99</v>
      </c>
      <c r="B119" s="111" t="s">
        <v>64</v>
      </c>
      <c r="C119" s="112" t="s">
        <v>12</v>
      </c>
      <c r="D119" s="461">
        <f>'Пн 1 день нед 2'!AG119</f>
        <v>-0.04</v>
      </c>
      <c r="E119" s="461"/>
      <c r="F119" s="489"/>
      <c r="G119" s="38"/>
      <c r="H119" s="483"/>
      <c r="I119" s="483"/>
      <c r="J119" s="38"/>
      <c r="K119" s="38"/>
      <c r="L119" s="490">
        <f t="shared" si="12"/>
        <v>0</v>
      </c>
      <c r="M119" s="490">
        <f t="shared" si="18"/>
        <v>0</v>
      </c>
      <c r="N119" s="483"/>
      <c r="O119" s="38"/>
      <c r="P119" s="483"/>
      <c r="Q119" s="483"/>
      <c r="R119" s="38"/>
      <c r="S119" s="38"/>
      <c r="T119" s="348">
        <f t="shared" si="13"/>
        <v>0</v>
      </c>
      <c r="U119" s="348">
        <f t="shared" si="14"/>
        <v>0</v>
      </c>
      <c r="V119" s="38"/>
      <c r="W119" s="38"/>
      <c r="X119" s="203">
        <f t="shared" si="15"/>
        <v>0</v>
      </c>
      <c r="Y119" s="162"/>
      <c r="Z119" s="38"/>
      <c r="AA119" s="38"/>
      <c r="AB119" s="170">
        <f t="shared" si="16"/>
        <v>0</v>
      </c>
      <c r="AC119" s="173">
        <f t="shared" si="17"/>
        <v>0</v>
      </c>
      <c r="AD119" s="459">
        <f t="shared" si="19"/>
        <v>-0.04</v>
      </c>
    </row>
    <row r="120" spans="1:30" x14ac:dyDescent="0.25">
      <c r="A120" s="110">
        <v>100</v>
      </c>
      <c r="B120" s="111" t="s">
        <v>65</v>
      </c>
      <c r="C120" s="112" t="s">
        <v>12</v>
      </c>
      <c r="D120" s="461">
        <f>'Пн 1 день нед 2'!AG120</f>
        <v>-0.70240000000000002</v>
      </c>
      <c r="E120" s="461"/>
      <c r="F120" s="489"/>
      <c r="G120" s="38"/>
      <c r="H120" s="483"/>
      <c r="I120" s="483"/>
      <c r="J120" s="38"/>
      <c r="K120" s="38"/>
      <c r="L120" s="490">
        <f t="shared" si="12"/>
        <v>0</v>
      </c>
      <c r="M120" s="490">
        <f t="shared" si="18"/>
        <v>0</v>
      </c>
      <c r="N120" s="483"/>
      <c r="O120" s="38"/>
      <c r="P120" s="483"/>
      <c r="Q120" s="483"/>
      <c r="R120" s="38"/>
      <c r="S120" s="38"/>
      <c r="T120" s="348">
        <f t="shared" si="13"/>
        <v>0</v>
      </c>
      <c r="U120" s="348">
        <f t="shared" si="14"/>
        <v>0</v>
      </c>
      <c r="V120" s="38"/>
      <c r="W120" s="38"/>
      <c r="X120" s="203">
        <f t="shared" si="15"/>
        <v>0</v>
      </c>
      <c r="Y120" s="162"/>
      <c r="Z120" s="38"/>
      <c r="AA120" s="38"/>
      <c r="AB120" s="170">
        <f t="shared" si="16"/>
        <v>0</v>
      </c>
      <c r="AC120" s="173">
        <f t="shared" si="17"/>
        <v>0</v>
      </c>
      <c r="AD120" s="459">
        <f t="shared" si="19"/>
        <v>-0.70240000000000002</v>
      </c>
    </row>
    <row r="121" spans="1:30" x14ac:dyDescent="0.25">
      <c r="A121" s="110"/>
      <c r="B121" s="327" t="s">
        <v>117</v>
      </c>
      <c r="C121" s="105"/>
      <c r="D121" s="461">
        <f>'Пн 1 день нед 2'!AG121</f>
        <v>0</v>
      </c>
      <c r="E121" s="105"/>
      <c r="F121" s="489"/>
      <c r="G121" s="38"/>
      <c r="H121" s="483"/>
      <c r="I121" s="483"/>
      <c r="J121" s="38"/>
      <c r="K121" s="38"/>
      <c r="L121" s="490">
        <f t="shared" si="12"/>
        <v>0</v>
      </c>
      <c r="M121" s="490">
        <f t="shared" si="18"/>
        <v>0</v>
      </c>
      <c r="N121" s="483"/>
      <c r="O121" s="38"/>
      <c r="P121" s="483"/>
      <c r="Q121" s="483"/>
      <c r="R121" s="38"/>
      <c r="S121" s="38"/>
      <c r="T121" s="348">
        <f t="shared" si="13"/>
        <v>0</v>
      </c>
      <c r="U121" s="348">
        <f t="shared" si="14"/>
        <v>0</v>
      </c>
      <c r="V121" s="38"/>
      <c r="W121" s="38"/>
      <c r="X121" s="203">
        <f t="shared" si="15"/>
        <v>0</v>
      </c>
      <c r="Y121" s="162"/>
      <c r="Z121" s="38"/>
      <c r="AA121" s="38"/>
      <c r="AB121" s="170">
        <f t="shared" si="16"/>
        <v>0</v>
      </c>
      <c r="AC121" s="173">
        <f t="shared" si="17"/>
        <v>0</v>
      </c>
      <c r="AD121" s="459">
        <f t="shared" si="19"/>
        <v>0</v>
      </c>
    </row>
    <row r="122" spans="1:30" x14ac:dyDescent="0.25">
      <c r="A122" s="39">
        <v>101</v>
      </c>
      <c r="B122" s="111" t="s">
        <v>72</v>
      </c>
      <c r="C122" s="119" t="s">
        <v>12</v>
      </c>
      <c r="D122" s="461">
        <f>'Пн 1 день нед 2'!AG122</f>
        <v>-0.22999999999999998</v>
      </c>
      <c r="E122" s="463"/>
      <c r="F122" s="489"/>
      <c r="G122" s="38"/>
      <c r="H122" s="483"/>
      <c r="I122" s="483"/>
      <c r="J122" s="38"/>
      <c r="K122" s="38"/>
      <c r="L122" s="490">
        <f t="shared" si="12"/>
        <v>0</v>
      </c>
      <c r="M122" s="490">
        <f t="shared" si="18"/>
        <v>0</v>
      </c>
      <c r="N122" s="483"/>
      <c r="O122" s="38"/>
      <c r="P122" s="483"/>
      <c r="Q122" s="483"/>
      <c r="R122" s="38"/>
      <c r="S122" s="38"/>
      <c r="T122" s="348">
        <f t="shared" si="13"/>
        <v>0</v>
      </c>
      <c r="U122" s="348">
        <f t="shared" si="14"/>
        <v>0</v>
      </c>
      <c r="V122" s="38"/>
      <c r="W122" s="38"/>
      <c r="X122" s="203">
        <f t="shared" si="15"/>
        <v>0</v>
      </c>
      <c r="Y122" s="222">
        <v>6.25E-2</v>
      </c>
      <c r="Z122" s="38"/>
      <c r="AA122" s="38"/>
      <c r="AB122" s="170">
        <f t="shared" si="16"/>
        <v>6.25E-2</v>
      </c>
      <c r="AC122" s="173">
        <f t="shared" si="17"/>
        <v>6.25E-2</v>
      </c>
      <c r="AD122" s="459">
        <f t="shared" si="19"/>
        <v>-0.29249999999999998</v>
      </c>
    </row>
    <row r="123" spans="1:30" x14ac:dyDescent="0.25">
      <c r="A123" s="39">
        <v>102</v>
      </c>
      <c r="B123" s="111" t="s">
        <v>73</v>
      </c>
      <c r="C123" s="119" t="s">
        <v>12</v>
      </c>
      <c r="D123" s="461">
        <f>'Пн 1 день нед 2'!AG123</f>
        <v>-0.98467000000000005</v>
      </c>
      <c r="E123" s="463"/>
      <c r="F123" s="489"/>
      <c r="G123" s="404">
        <v>0.17100000000000001</v>
      </c>
      <c r="H123" s="483"/>
      <c r="I123" s="483"/>
      <c r="J123" s="38"/>
      <c r="K123" s="38"/>
      <c r="L123" s="490">
        <f t="shared" si="12"/>
        <v>0.17100000000000001</v>
      </c>
      <c r="M123" s="490">
        <f t="shared" si="18"/>
        <v>0.17100000000000001</v>
      </c>
      <c r="N123" s="483"/>
      <c r="O123" s="404">
        <v>0.17100000000000001</v>
      </c>
      <c r="P123" s="483"/>
      <c r="Q123" s="483"/>
      <c r="R123" s="38"/>
      <c r="S123" s="38"/>
      <c r="T123" s="348">
        <f t="shared" si="13"/>
        <v>0.17100000000000001</v>
      </c>
      <c r="U123" s="348">
        <f t="shared" si="14"/>
        <v>0.17100000000000001</v>
      </c>
      <c r="V123" s="38"/>
      <c r="W123" s="38"/>
      <c r="X123" s="203">
        <f t="shared" si="15"/>
        <v>0</v>
      </c>
      <c r="Y123" s="222">
        <v>0.04</v>
      </c>
      <c r="Z123" s="38"/>
      <c r="AA123" s="38"/>
      <c r="AB123" s="170">
        <f t="shared" si="16"/>
        <v>0.04</v>
      </c>
      <c r="AC123" s="173">
        <f t="shared" si="17"/>
        <v>0.72400000000000009</v>
      </c>
      <c r="AD123" s="459">
        <f t="shared" si="19"/>
        <v>-1.7086700000000001</v>
      </c>
    </row>
    <row r="124" spans="1:30" x14ac:dyDescent="0.25">
      <c r="A124" s="39">
        <v>103</v>
      </c>
      <c r="B124" s="111" t="s">
        <v>74</v>
      </c>
      <c r="C124" s="119" t="s">
        <v>12</v>
      </c>
      <c r="D124" s="461">
        <f>'Пн 1 день нед 2'!AG124</f>
        <v>-0.2419</v>
      </c>
      <c r="E124" s="463"/>
      <c r="F124" s="489"/>
      <c r="G124" s="38"/>
      <c r="H124" s="404">
        <v>1.2E-2</v>
      </c>
      <c r="I124" s="404"/>
      <c r="J124" s="38"/>
      <c r="K124" s="38"/>
      <c r="L124" s="490">
        <f t="shared" si="12"/>
        <v>0</v>
      </c>
      <c r="M124" s="490">
        <f t="shared" si="18"/>
        <v>1.2E-2</v>
      </c>
      <c r="N124" s="483"/>
      <c r="O124" s="38"/>
      <c r="P124" s="404">
        <v>1.2E-2</v>
      </c>
      <c r="Q124" s="404"/>
      <c r="R124" s="38"/>
      <c r="S124" s="38"/>
      <c r="T124" s="348">
        <f t="shared" si="13"/>
        <v>0</v>
      </c>
      <c r="U124" s="348">
        <f t="shared" si="14"/>
        <v>1.2E-2</v>
      </c>
      <c r="V124" s="38"/>
      <c r="W124" s="38"/>
      <c r="X124" s="203">
        <f t="shared" si="15"/>
        <v>0</v>
      </c>
      <c r="Y124" s="222">
        <v>1.2999999999999999E-2</v>
      </c>
      <c r="Z124" s="38"/>
      <c r="AA124" s="38"/>
      <c r="AB124" s="170">
        <f t="shared" si="16"/>
        <v>1.2999999999999999E-2</v>
      </c>
      <c r="AC124" s="173">
        <f t="shared" si="17"/>
        <v>3.6999999999999998E-2</v>
      </c>
      <c r="AD124" s="459">
        <f t="shared" si="19"/>
        <v>-0.27889999999999998</v>
      </c>
    </row>
    <row r="125" spans="1:30" x14ac:dyDescent="0.25">
      <c r="A125" s="39">
        <v>104</v>
      </c>
      <c r="B125" s="111" t="s">
        <v>75</v>
      </c>
      <c r="C125" s="119" t="s">
        <v>12</v>
      </c>
      <c r="D125" s="461">
        <f>'Пн 1 день нед 2'!AG125</f>
        <v>-0.14125000000000001</v>
      </c>
      <c r="E125" s="463"/>
      <c r="F125" s="489"/>
      <c r="G125" s="38"/>
      <c r="H125" s="483"/>
      <c r="I125" s="483"/>
      <c r="J125" s="38"/>
      <c r="K125" s="38"/>
      <c r="L125" s="490">
        <f t="shared" si="12"/>
        <v>0</v>
      </c>
      <c r="M125" s="490">
        <f t="shared" si="18"/>
        <v>0</v>
      </c>
      <c r="N125" s="483"/>
      <c r="O125" s="38"/>
      <c r="P125" s="483"/>
      <c r="Q125" s="483"/>
      <c r="R125" s="38"/>
      <c r="S125" s="38"/>
      <c r="T125" s="348">
        <f t="shared" si="13"/>
        <v>0</v>
      </c>
      <c r="U125" s="348">
        <f t="shared" si="14"/>
        <v>0</v>
      </c>
      <c r="V125" s="38"/>
      <c r="W125" s="38"/>
      <c r="X125" s="203">
        <f t="shared" si="15"/>
        <v>0</v>
      </c>
      <c r="Y125" s="222">
        <v>1.4E-2</v>
      </c>
      <c r="Z125" s="38"/>
      <c r="AA125" s="38"/>
      <c r="AB125" s="170">
        <f t="shared" si="16"/>
        <v>1.4E-2</v>
      </c>
      <c r="AC125" s="173">
        <f t="shared" si="17"/>
        <v>1.4E-2</v>
      </c>
      <c r="AD125" s="459">
        <f t="shared" si="19"/>
        <v>-0.15525000000000003</v>
      </c>
    </row>
    <row r="126" spans="1:30" x14ac:dyDescent="0.25">
      <c r="A126" s="39">
        <v>105</v>
      </c>
      <c r="B126" s="111" t="s">
        <v>77</v>
      </c>
      <c r="C126" s="119" t="s">
        <v>12</v>
      </c>
      <c r="D126" s="461">
        <f>'Пн 1 день нед 2'!AG126</f>
        <v>-0.29199999999999998</v>
      </c>
      <c r="E126" s="463"/>
      <c r="F126" s="405">
        <v>7.2999999999999995E-2</v>
      </c>
      <c r="G126" s="38"/>
      <c r="H126" s="483"/>
      <c r="I126" s="483"/>
      <c r="J126" s="38"/>
      <c r="K126" s="38"/>
      <c r="L126" s="490">
        <f t="shared" si="12"/>
        <v>7.2999999999999995E-2</v>
      </c>
      <c r="M126" s="490">
        <f t="shared" si="18"/>
        <v>7.2999999999999995E-2</v>
      </c>
      <c r="N126" s="404">
        <v>0.11899999999999999</v>
      </c>
      <c r="O126" s="38"/>
      <c r="P126" s="483"/>
      <c r="Q126" s="483"/>
      <c r="R126" s="38"/>
      <c r="S126" s="38"/>
      <c r="T126" s="348">
        <f t="shared" si="13"/>
        <v>0.11899999999999999</v>
      </c>
      <c r="U126" s="348">
        <f t="shared" si="14"/>
        <v>0.11899999999999999</v>
      </c>
      <c r="V126" s="38"/>
      <c r="W126" s="38"/>
      <c r="X126" s="203">
        <f t="shared" si="15"/>
        <v>0</v>
      </c>
      <c r="Y126" s="162"/>
      <c r="Z126" s="38"/>
      <c r="AA126" s="38"/>
      <c r="AB126" s="170">
        <f t="shared" si="16"/>
        <v>0</v>
      </c>
      <c r="AC126" s="173">
        <f t="shared" si="17"/>
        <v>0.38400000000000001</v>
      </c>
      <c r="AD126" s="459">
        <f t="shared" si="19"/>
        <v>-0.67599999999999993</v>
      </c>
    </row>
    <row r="127" spans="1:30" ht="16.5" customHeight="1" x14ac:dyDescent="0.25">
      <c r="A127" s="39">
        <v>106</v>
      </c>
      <c r="B127" s="111" t="s">
        <v>76</v>
      </c>
      <c r="C127" s="119" t="s">
        <v>12</v>
      </c>
      <c r="D127" s="461">
        <f>'Пн 1 день нед 2'!AG127</f>
        <v>0</v>
      </c>
      <c r="E127" s="463"/>
      <c r="F127" s="489"/>
      <c r="G127" s="38"/>
      <c r="H127" s="483"/>
      <c r="I127" s="483"/>
      <c r="J127" s="38"/>
      <c r="K127" s="38"/>
      <c r="L127" s="490">
        <f t="shared" si="12"/>
        <v>0</v>
      </c>
      <c r="M127" s="490">
        <f t="shared" si="18"/>
        <v>0</v>
      </c>
      <c r="N127" s="483"/>
      <c r="O127" s="38"/>
      <c r="P127" s="483"/>
      <c r="Q127" s="483"/>
      <c r="R127" s="38"/>
      <c r="S127" s="38"/>
      <c r="T127" s="348">
        <f t="shared" si="13"/>
        <v>0</v>
      </c>
      <c r="U127" s="348">
        <f t="shared" si="14"/>
        <v>0</v>
      </c>
      <c r="V127" s="38"/>
      <c r="W127" s="38"/>
      <c r="X127" s="203">
        <f t="shared" si="15"/>
        <v>0</v>
      </c>
      <c r="Y127" s="162"/>
      <c r="Z127" s="38"/>
      <c r="AA127" s="38"/>
      <c r="AB127" s="170">
        <f t="shared" si="16"/>
        <v>0</v>
      </c>
      <c r="AC127" s="173">
        <f t="shared" si="17"/>
        <v>0</v>
      </c>
      <c r="AD127" s="459">
        <f t="shared" si="19"/>
        <v>0</v>
      </c>
    </row>
    <row r="128" spans="1:30" x14ac:dyDescent="0.25">
      <c r="A128" s="39">
        <v>107</v>
      </c>
      <c r="B128" s="120" t="s">
        <v>78</v>
      </c>
      <c r="C128" s="119" t="s">
        <v>12</v>
      </c>
      <c r="D128" s="461">
        <f>'Пн 1 день нед 2'!AG128</f>
        <v>0</v>
      </c>
      <c r="E128" s="463"/>
      <c r="F128" s="489"/>
      <c r="G128" s="35"/>
      <c r="H128" s="483"/>
      <c r="I128" s="483"/>
      <c r="J128" s="38"/>
      <c r="K128" s="38"/>
      <c r="L128" s="490">
        <f t="shared" si="12"/>
        <v>0</v>
      </c>
      <c r="M128" s="490">
        <f t="shared" si="18"/>
        <v>0</v>
      </c>
      <c r="N128" s="483"/>
      <c r="O128" s="35"/>
      <c r="P128" s="483"/>
      <c r="Q128" s="483"/>
      <c r="R128" s="38"/>
      <c r="S128" s="38"/>
      <c r="T128" s="348">
        <f t="shared" si="13"/>
        <v>0</v>
      </c>
      <c r="U128" s="348">
        <f t="shared" si="14"/>
        <v>0</v>
      </c>
      <c r="V128" s="38"/>
      <c r="W128" s="38"/>
      <c r="X128" s="203">
        <f t="shared" si="15"/>
        <v>0</v>
      </c>
      <c r="Y128" s="162"/>
      <c r="Z128" s="38"/>
      <c r="AA128" s="38"/>
      <c r="AB128" s="170">
        <f t="shared" si="16"/>
        <v>0</v>
      </c>
      <c r="AC128" s="173">
        <f t="shared" si="17"/>
        <v>0</v>
      </c>
      <c r="AD128" s="459">
        <f t="shared" si="19"/>
        <v>0</v>
      </c>
    </row>
    <row r="129" spans="1:30" x14ac:dyDescent="0.25">
      <c r="A129" s="39">
        <v>108</v>
      </c>
      <c r="B129" s="120" t="s">
        <v>105</v>
      </c>
      <c r="C129" s="119" t="s">
        <v>12</v>
      </c>
      <c r="D129" s="461">
        <f>'Пн 1 день нед 2'!AG129</f>
        <v>0</v>
      </c>
      <c r="E129" s="463"/>
      <c r="F129" s="489"/>
      <c r="G129" s="35"/>
      <c r="H129" s="483"/>
      <c r="I129" s="483"/>
      <c r="J129" s="38"/>
      <c r="K129" s="38"/>
      <c r="L129" s="490">
        <f t="shared" si="12"/>
        <v>0</v>
      </c>
      <c r="M129" s="490">
        <f t="shared" si="18"/>
        <v>0</v>
      </c>
      <c r="N129" s="483"/>
      <c r="O129" s="35"/>
      <c r="P129" s="483"/>
      <c r="Q129" s="483"/>
      <c r="R129" s="38"/>
      <c r="S129" s="38"/>
      <c r="T129" s="348">
        <f t="shared" si="13"/>
        <v>0</v>
      </c>
      <c r="U129" s="348">
        <f t="shared" si="14"/>
        <v>0</v>
      </c>
      <c r="V129" s="38"/>
      <c r="W129" s="38"/>
      <c r="X129" s="203">
        <f t="shared" si="15"/>
        <v>0</v>
      </c>
      <c r="Y129" s="162"/>
      <c r="Z129" s="38"/>
      <c r="AA129" s="38"/>
      <c r="AB129" s="170">
        <f t="shared" si="16"/>
        <v>0</v>
      </c>
      <c r="AC129" s="173">
        <f t="shared" si="17"/>
        <v>0</v>
      </c>
      <c r="AD129" s="459">
        <f t="shared" si="19"/>
        <v>0</v>
      </c>
    </row>
    <row r="130" spans="1:30" x14ac:dyDescent="0.25">
      <c r="A130" s="39">
        <v>109</v>
      </c>
      <c r="B130" s="120" t="s">
        <v>190</v>
      </c>
      <c r="C130" s="119" t="s">
        <v>12</v>
      </c>
      <c r="D130" s="461">
        <f>'Пн 1 день нед 2'!AG130</f>
        <v>0</v>
      </c>
      <c r="E130" s="463"/>
      <c r="F130" s="489"/>
      <c r="G130" s="35"/>
      <c r="H130" s="483"/>
      <c r="I130" s="483"/>
      <c r="J130" s="38"/>
      <c r="K130" s="38"/>
      <c r="L130" s="490">
        <f t="shared" si="12"/>
        <v>0</v>
      </c>
      <c r="M130" s="490">
        <f t="shared" si="18"/>
        <v>0</v>
      </c>
      <c r="N130" s="483"/>
      <c r="O130" s="35"/>
      <c r="P130" s="483"/>
      <c r="Q130" s="483"/>
      <c r="R130" s="38"/>
      <c r="S130" s="38"/>
      <c r="T130" s="348">
        <f t="shared" si="13"/>
        <v>0</v>
      </c>
      <c r="U130" s="348">
        <f t="shared" si="14"/>
        <v>0</v>
      </c>
      <c r="V130" s="38"/>
      <c r="W130" s="38"/>
      <c r="X130" s="203">
        <f t="shared" si="15"/>
        <v>0</v>
      </c>
      <c r="Y130" s="162"/>
      <c r="Z130" s="38"/>
      <c r="AA130" s="38"/>
      <c r="AB130" s="170">
        <f t="shared" si="16"/>
        <v>0</v>
      </c>
      <c r="AC130" s="173">
        <f t="shared" si="17"/>
        <v>0</v>
      </c>
      <c r="AD130" s="459">
        <f t="shared" si="19"/>
        <v>0</v>
      </c>
    </row>
    <row r="131" spans="1:30" x14ac:dyDescent="0.25">
      <c r="A131" s="318"/>
      <c r="B131" s="319" t="s">
        <v>214</v>
      </c>
      <c r="C131" s="56"/>
      <c r="D131" s="461">
        <f>'Пн 1 день нед 2'!AG131</f>
        <v>0</v>
      </c>
      <c r="E131" s="446"/>
      <c r="F131" s="486"/>
      <c r="G131" s="46"/>
      <c r="H131" s="486"/>
      <c r="I131" s="486"/>
      <c r="J131" s="149"/>
      <c r="K131" s="149"/>
      <c r="L131" s="490">
        <f t="shared" si="12"/>
        <v>0</v>
      </c>
      <c r="M131" s="490">
        <f t="shared" si="18"/>
        <v>0</v>
      </c>
      <c r="N131" s="486"/>
      <c r="O131" s="46"/>
      <c r="P131" s="486"/>
      <c r="Q131" s="486"/>
      <c r="R131" s="149"/>
      <c r="S131" s="149"/>
      <c r="T131" s="348">
        <f t="shared" si="13"/>
        <v>0</v>
      </c>
      <c r="U131" s="348">
        <f t="shared" si="14"/>
        <v>0</v>
      </c>
      <c r="V131" s="149"/>
      <c r="W131" s="149"/>
      <c r="X131" s="203">
        <f t="shared" si="15"/>
        <v>0</v>
      </c>
      <c r="Y131" s="186"/>
      <c r="Z131" s="46"/>
      <c r="AA131" s="149"/>
      <c r="AB131" s="170">
        <f t="shared" si="16"/>
        <v>0</v>
      </c>
      <c r="AC131" s="173">
        <f t="shared" si="17"/>
        <v>0</v>
      </c>
      <c r="AD131" s="459">
        <f t="shared" si="19"/>
        <v>0</v>
      </c>
    </row>
    <row r="132" spans="1:30" x14ac:dyDescent="0.25">
      <c r="A132" s="65">
        <v>110</v>
      </c>
      <c r="B132" s="50" t="s">
        <v>93</v>
      </c>
      <c r="C132" s="57" t="s">
        <v>12</v>
      </c>
      <c r="D132" s="461">
        <f>'Пн 1 день нед 2'!AG132</f>
        <v>0</v>
      </c>
      <c r="E132" s="447"/>
      <c r="F132" s="483"/>
      <c r="G132" s="35"/>
      <c r="H132" s="483"/>
      <c r="I132" s="483"/>
      <c r="J132" s="38"/>
      <c r="K132" s="151"/>
      <c r="L132" s="490">
        <f t="shared" si="12"/>
        <v>0</v>
      </c>
      <c r="M132" s="490">
        <f t="shared" si="18"/>
        <v>0</v>
      </c>
      <c r="N132" s="483"/>
      <c r="O132" s="35"/>
      <c r="P132" s="483"/>
      <c r="Q132" s="483"/>
      <c r="R132" s="38"/>
      <c r="S132" s="151"/>
      <c r="T132" s="348">
        <f t="shared" si="13"/>
        <v>0</v>
      </c>
      <c r="U132" s="348">
        <f t="shared" si="14"/>
        <v>0</v>
      </c>
      <c r="V132" s="148"/>
      <c r="W132" s="38"/>
      <c r="X132" s="203">
        <f t="shared" si="15"/>
        <v>0</v>
      </c>
      <c r="Y132" s="162"/>
      <c r="Z132" s="35"/>
      <c r="AA132" s="148"/>
      <c r="AB132" s="170">
        <f t="shared" si="16"/>
        <v>0</v>
      </c>
      <c r="AC132" s="173">
        <f t="shared" si="17"/>
        <v>0</v>
      </c>
      <c r="AD132" s="459">
        <f t="shared" si="19"/>
        <v>0</v>
      </c>
    </row>
    <row r="133" spans="1:30" x14ac:dyDescent="0.25">
      <c r="A133" s="65">
        <v>111</v>
      </c>
      <c r="B133" s="50" t="s">
        <v>94</v>
      </c>
      <c r="C133" s="57" t="s">
        <v>12</v>
      </c>
      <c r="D133" s="461">
        <f>'Пн 1 день нед 2'!AG133</f>
        <v>0</v>
      </c>
      <c r="E133" s="447"/>
      <c r="F133" s="483"/>
      <c r="G133" s="35"/>
      <c r="H133" s="483"/>
      <c r="I133" s="483"/>
      <c r="J133" s="38"/>
      <c r="K133" s="151"/>
      <c r="L133" s="490">
        <f t="shared" si="12"/>
        <v>0</v>
      </c>
      <c r="M133" s="490">
        <f t="shared" si="18"/>
        <v>0</v>
      </c>
      <c r="N133" s="483"/>
      <c r="O133" s="35"/>
      <c r="P133" s="483"/>
      <c r="Q133" s="483"/>
      <c r="R133" s="38"/>
      <c r="S133" s="151"/>
      <c r="T133" s="348">
        <f t="shared" si="13"/>
        <v>0</v>
      </c>
      <c r="U133" s="348">
        <f t="shared" si="14"/>
        <v>0</v>
      </c>
      <c r="V133" s="148"/>
      <c r="W133" s="38"/>
      <c r="X133" s="203">
        <f t="shared" si="15"/>
        <v>0</v>
      </c>
      <c r="Y133" s="162"/>
      <c r="Z133" s="35"/>
      <c r="AA133" s="148"/>
      <c r="AB133" s="170">
        <f t="shared" si="16"/>
        <v>0</v>
      </c>
      <c r="AC133" s="173">
        <f t="shared" si="17"/>
        <v>0</v>
      </c>
      <c r="AD133" s="459">
        <f t="shared" si="19"/>
        <v>0</v>
      </c>
    </row>
    <row r="134" spans="1:30" x14ac:dyDescent="0.25">
      <c r="A134" s="65">
        <v>112</v>
      </c>
      <c r="B134" s="50" t="s">
        <v>95</v>
      </c>
      <c r="C134" s="57" t="s">
        <v>12</v>
      </c>
      <c r="D134" s="461">
        <f>'Пн 1 день нед 2'!AG134</f>
        <v>0</v>
      </c>
      <c r="E134" s="447"/>
      <c r="F134" s="483"/>
      <c r="G134" s="35"/>
      <c r="H134" s="483"/>
      <c r="I134" s="483"/>
      <c r="J134" s="38"/>
      <c r="K134" s="151"/>
      <c r="L134" s="490">
        <f t="shared" si="12"/>
        <v>0</v>
      </c>
      <c r="M134" s="490">
        <f t="shared" si="18"/>
        <v>0</v>
      </c>
      <c r="N134" s="483"/>
      <c r="O134" s="35"/>
      <c r="P134" s="483"/>
      <c r="Q134" s="483"/>
      <c r="R134" s="38"/>
      <c r="S134" s="151"/>
      <c r="T134" s="348">
        <f t="shared" si="13"/>
        <v>0</v>
      </c>
      <c r="U134" s="348">
        <f t="shared" si="14"/>
        <v>0</v>
      </c>
      <c r="V134" s="148"/>
      <c r="W134" s="38"/>
      <c r="X134" s="203">
        <f t="shared" si="15"/>
        <v>0</v>
      </c>
      <c r="Y134" s="162"/>
      <c r="Z134" s="35"/>
      <c r="AA134" s="148"/>
      <c r="AB134" s="170">
        <f t="shared" si="16"/>
        <v>0</v>
      </c>
      <c r="AC134" s="173">
        <f t="shared" si="17"/>
        <v>0</v>
      </c>
      <c r="AD134" s="459">
        <f t="shared" si="19"/>
        <v>0</v>
      </c>
    </row>
    <row r="135" spans="1:30" x14ac:dyDescent="0.25">
      <c r="A135" s="65">
        <v>113</v>
      </c>
      <c r="B135" s="50" t="s">
        <v>96</v>
      </c>
      <c r="C135" s="57" t="s">
        <v>12</v>
      </c>
      <c r="D135" s="461">
        <f>'Пн 1 день нед 2'!AG135</f>
        <v>0</v>
      </c>
      <c r="E135" s="447"/>
      <c r="F135" s="483"/>
      <c r="G135" s="35"/>
      <c r="H135" s="483"/>
      <c r="I135" s="483"/>
      <c r="J135" s="38"/>
      <c r="K135" s="151"/>
      <c r="L135" s="490">
        <f t="shared" si="12"/>
        <v>0</v>
      </c>
      <c r="M135" s="490">
        <f t="shared" ref="M135:M148" si="20">(K135+J135+H135+G135+F135)*$M$5</f>
        <v>0</v>
      </c>
      <c r="N135" s="483"/>
      <c r="O135" s="35"/>
      <c r="P135" s="483"/>
      <c r="Q135" s="483"/>
      <c r="R135" s="38"/>
      <c r="S135" s="151"/>
      <c r="T135" s="348">
        <f t="shared" si="13"/>
        <v>0</v>
      </c>
      <c r="U135" s="348">
        <f t="shared" si="14"/>
        <v>0</v>
      </c>
      <c r="V135" s="148"/>
      <c r="W135" s="38"/>
      <c r="X135" s="203">
        <f t="shared" si="15"/>
        <v>0</v>
      </c>
      <c r="Y135" s="162"/>
      <c r="Z135" s="35"/>
      <c r="AA135" s="148"/>
      <c r="AB135" s="170">
        <f t="shared" si="16"/>
        <v>0</v>
      </c>
      <c r="AC135" s="173">
        <f t="shared" si="17"/>
        <v>0</v>
      </c>
      <c r="AD135" s="459">
        <f t="shared" ref="AD135:AD148" si="21">(D135+E135)-AC135</f>
        <v>0</v>
      </c>
    </row>
    <row r="136" spans="1:30" x14ac:dyDescent="0.25">
      <c r="A136" s="65">
        <v>114</v>
      </c>
      <c r="B136" s="50" t="s">
        <v>97</v>
      </c>
      <c r="C136" s="57" t="s">
        <v>12</v>
      </c>
      <c r="D136" s="461">
        <f>'Пн 1 день нед 2'!AG136</f>
        <v>0</v>
      </c>
      <c r="E136" s="447"/>
      <c r="F136" s="483"/>
      <c r="G136" s="35"/>
      <c r="H136" s="483"/>
      <c r="I136" s="483"/>
      <c r="J136" s="38"/>
      <c r="K136" s="151"/>
      <c r="L136" s="490">
        <f t="shared" ref="L136:L148" si="22">(F136+G136+I136+J136+K136)*$L$5</f>
        <v>0</v>
      </c>
      <c r="M136" s="490">
        <f t="shared" si="20"/>
        <v>0</v>
      </c>
      <c r="N136" s="483"/>
      <c r="O136" s="35"/>
      <c r="P136" s="483"/>
      <c r="Q136" s="483"/>
      <c r="R136" s="38"/>
      <c r="S136" s="151"/>
      <c r="T136" s="348">
        <f t="shared" ref="T136:T148" si="23">(N136+O136+Q136+R136+S136)*$T$5</f>
        <v>0</v>
      </c>
      <c r="U136" s="348">
        <f t="shared" ref="U136:U148" si="24">(N136+O136+P136+R136+S136)*$U$5</f>
        <v>0</v>
      </c>
      <c r="V136" s="148"/>
      <c r="W136" s="38"/>
      <c r="X136" s="203">
        <f t="shared" ref="X136:X148" si="25">(W136+V136)*$X$5</f>
        <v>0</v>
      </c>
      <c r="Y136" s="162"/>
      <c r="Z136" s="35"/>
      <c r="AA136" s="148"/>
      <c r="AB136" s="170">
        <f t="shared" ref="AB136:AB148" si="26">(AA136+Z136+Y136)*$AB$5</f>
        <v>0</v>
      </c>
      <c r="AC136" s="173">
        <f t="shared" ref="AC136:AC148" si="27">L136+M136+T136+U136+X136+AB136</f>
        <v>0</v>
      </c>
      <c r="AD136" s="459">
        <f t="shared" si="21"/>
        <v>0</v>
      </c>
    </row>
    <row r="137" spans="1:30" x14ac:dyDescent="0.25">
      <c r="A137" s="45"/>
      <c r="B137" s="57" t="s">
        <v>98</v>
      </c>
      <c r="C137" s="35"/>
      <c r="D137" s="461">
        <f>'Пн 1 день нед 2'!AG137</f>
        <v>0</v>
      </c>
      <c r="E137" s="421"/>
      <c r="F137" s="484"/>
      <c r="G137" s="35"/>
      <c r="H137" s="484"/>
      <c r="I137" s="484"/>
      <c r="J137" s="35"/>
      <c r="K137" s="35"/>
      <c r="L137" s="490">
        <f t="shared" si="22"/>
        <v>0</v>
      </c>
      <c r="M137" s="490">
        <f t="shared" si="20"/>
        <v>0</v>
      </c>
      <c r="N137" s="483"/>
      <c r="O137" s="35"/>
      <c r="P137" s="484"/>
      <c r="Q137" s="484"/>
      <c r="R137" s="35"/>
      <c r="S137" s="35"/>
      <c r="T137" s="348">
        <f t="shared" si="23"/>
        <v>0</v>
      </c>
      <c r="U137" s="348">
        <f t="shared" si="24"/>
        <v>0</v>
      </c>
      <c r="V137" s="53"/>
      <c r="W137" s="35"/>
      <c r="X137" s="203">
        <f t="shared" si="25"/>
        <v>0</v>
      </c>
      <c r="Y137" s="161"/>
      <c r="Z137" s="35"/>
      <c r="AA137" s="53"/>
      <c r="AB137" s="170">
        <f t="shared" si="26"/>
        <v>0</v>
      </c>
      <c r="AC137" s="173">
        <f t="shared" si="27"/>
        <v>0</v>
      </c>
      <c r="AD137" s="459">
        <f t="shared" si="21"/>
        <v>0</v>
      </c>
    </row>
    <row r="138" spans="1:30" x14ac:dyDescent="0.25">
      <c r="A138" s="401">
        <v>115</v>
      </c>
      <c r="B138" s="400" t="s">
        <v>239</v>
      </c>
      <c r="C138" s="399" t="s">
        <v>82</v>
      </c>
      <c r="D138" s="461">
        <f>'Пн 1 день нед 2'!AG138</f>
        <v>-2</v>
      </c>
      <c r="E138" s="448"/>
      <c r="F138" s="484"/>
      <c r="G138" s="35"/>
      <c r="H138" s="484"/>
      <c r="I138" s="484"/>
      <c r="J138" s="35"/>
      <c r="K138" s="35"/>
      <c r="L138" s="490">
        <f t="shared" si="22"/>
        <v>0</v>
      </c>
      <c r="M138" s="490">
        <f t="shared" si="20"/>
        <v>0</v>
      </c>
      <c r="N138" s="483"/>
      <c r="O138" s="35"/>
      <c r="P138" s="484"/>
      <c r="Q138" s="484"/>
      <c r="R138" s="35"/>
      <c r="S138" s="35"/>
      <c r="T138" s="348">
        <f t="shared" si="23"/>
        <v>0</v>
      </c>
      <c r="U138" s="348">
        <f t="shared" si="24"/>
        <v>0</v>
      </c>
      <c r="V138" s="53"/>
      <c r="W138" s="35"/>
      <c r="X138" s="203"/>
      <c r="Y138" s="161"/>
      <c r="Z138" s="35"/>
      <c r="AA138" s="53"/>
      <c r="AB138" s="170"/>
      <c r="AC138" s="173">
        <f t="shared" si="27"/>
        <v>0</v>
      </c>
      <c r="AD138" s="459">
        <f t="shared" si="21"/>
        <v>-2</v>
      </c>
    </row>
    <row r="139" spans="1:30" x14ac:dyDescent="0.25">
      <c r="A139" s="244">
        <v>116</v>
      </c>
      <c r="B139" s="260" t="s">
        <v>86</v>
      </c>
      <c r="C139" s="61" t="s">
        <v>12</v>
      </c>
      <c r="D139" s="461">
        <f>'Пн 1 день нед 2'!AG139</f>
        <v>0</v>
      </c>
      <c r="E139" s="433"/>
      <c r="F139" s="497"/>
      <c r="G139" s="35"/>
      <c r="H139" s="484"/>
      <c r="I139" s="484"/>
      <c r="J139" s="35"/>
      <c r="K139" s="35"/>
      <c r="L139" s="490">
        <f t="shared" si="22"/>
        <v>0</v>
      </c>
      <c r="M139" s="490">
        <f t="shared" si="20"/>
        <v>0</v>
      </c>
      <c r="N139" s="483"/>
      <c r="O139" s="35"/>
      <c r="P139" s="484"/>
      <c r="Q139" s="484"/>
      <c r="R139" s="35"/>
      <c r="S139" s="35"/>
      <c r="T139" s="348">
        <f t="shared" si="23"/>
        <v>0</v>
      </c>
      <c r="U139" s="348">
        <f t="shared" si="24"/>
        <v>0</v>
      </c>
      <c r="V139" s="35"/>
      <c r="W139" s="35"/>
      <c r="X139" s="203">
        <f t="shared" si="25"/>
        <v>0</v>
      </c>
      <c r="Y139" s="161"/>
      <c r="Z139" s="35"/>
      <c r="AA139" s="35"/>
      <c r="AB139" s="170">
        <f t="shared" si="26"/>
        <v>0</v>
      </c>
      <c r="AC139" s="173">
        <f t="shared" si="27"/>
        <v>0</v>
      </c>
      <c r="AD139" s="459">
        <f t="shared" si="21"/>
        <v>0</v>
      </c>
    </row>
    <row r="140" spans="1:30" x14ac:dyDescent="0.25">
      <c r="A140" s="401">
        <v>117</v>
      </c>
      <c r="B140" s="261" t="s">
        <v>217</v>
      </c>
      <c r="C140" s="63" t="s">
        <v>82</v>
      </c>
      <c r="D140" s="461">
        <f>'Пн 1 день нед 2'!AG140</f>
        <v>-2</v>
      </c>
      <c r="E140" s="433"/>
      <c r="F140" s="497"/>
      <c r="G140" s="35"/>
      <c r="H140" s="484"/>
      <c r="I140" s="406">
        <v>1</v>
      </c>
      <c r="J140" s="35"/>
      <c r="K140" s="35"/>
      <c r="L140" s="490">
        <f t="shared" si="22"/>
        <v>1</v>
      </c>
      <c r="M140" s="490">
        <f t="shared" si="20"/>
        <v>0</v>
      </c>
      <c r="N140" s="483"/>
      <c r="O140" s="35"/>
      <c r="P140" s="484"/>
      <c r="Q140" s="406">
        <v>1</v>
      </c>
      <c r="R140" s="35"/>
      <c r="S140" s="35"/>
      <c r="T140" s="348">
        <f t="shared" si="23"/>
        <v>1</v>
      </c>
      <c r="U140" s="348">
        <f t="shared" si="24"/>
        <v>0</v>
      </c>
      <c r="V140" s="35"/>
      <c r="W140" s="35"/>
      <c r="X140" s="203">
        <f t="shared" si="25"/>
        <v>0</v>
      </c>
      <c r="Y140" s="35"/>
      <c r="Z140" s="35"/>
      <c r="AA140" s="35"/>
      <c r="AB140" s="170">
        <f t="shared" si="26"/>
        <v>0</v>
      </c>
      <c r="AC140" s="173">
        <f t="shared" si="27"/>
        <v>2</v>
      </c>
      <c r="AD140" s="459">
        <f t="shared" si="21"/>
        <v>-4</v>
      </c>
    </row>
    <row r="141" spans="1:30" ht="18.75" customHeight="1" x14ac:dyDescent="0.25">
      <c r="A141" s="244">
        <v>118</v>
      </c>
      <c r="B141" s="260" t="s">
        <v>211</v>
      </c>
      <c r="C141" s="61" t="s">
        <v>12</v>
      </c>
      <c r="D141" s="461">
        <f>'Пн 1 день нед 2'!AG141</f>
        <v>0</v>
      </c>
      <c r="E141" s="433"/>
      <c r="F141" s="497"/>
      <c r="G141" s="35"/>
      <c r="H141" s="484"/>
      <c r="I141" s="484"/>
      <c r="J141" s="35"/>
      <c r="K141" s="35"/>
      <c r="L141" s="490">
        <f t="shared" si="22"/>
        <v>0</v>
      </c>
      <c r="M141" s="490">
        <f t="shared" si="20"/>
        <v>0</v>
      </c>
      <c r="N141" s="483"/>
      <c r="O141" s="35"/>
      <c r="P141" s="484"/>
      <c r="Q141" s="484"/>
      <c r="R141" s="35"/>
      <c r="S141" s="35"/>
      <c r="T141" s="348">
        <f t="shared" si="23"/>
        <v>0</v>
      </c>
      <c r="U141" s="348">
        <f t="shared" si="24"/>
        <v>0</v>
      </c>
      <c r="V141" s="35"/>
      <c r="W141" s="35"/>
      <c r="X141" s="203">
        <f t="shared" si="25"/>
        <v>0</v>
      </c>
      <c r="Y141" s="161"/>
      <c r="Z141" s="35"/>
      <c r="AA141" s="35"/>
      <c r="AB141" s="170">
        <f t="shared" si="26"/>
        <v>0</v>
      </c>
      <c r="AC141" s="173">
        <f t="shared" si="27"/>
        <v>0</v>
      </c>
      <c r="AD141" s="459">
        <f t="shared" si="21"/>
        <v>0</v>
      </c>
    </row>
    <row r="142" spans="1:30" ht="15" customHeight="1" x14ac:dyDescent="0.25">
      <c r="A142" s="401">
        <v>119</v>
      </c>
      <c r="B142" s="260" t="s">
        <v>192</v>
      </c>
      <c r="C142" s="61" t="s">
        <v>12</v>
      </c>
      <c r="D142" s="461">
        <f>'Пн 1 день нед 2'!AG142</f>
        <v>0</v>
      </c>
      <c r="E142" s="433"/>
      <c r="F142" s="497"/>
      <c r="G142" s="35"/>
      <c r="H142" s="484"/>
      <c r="I142" s="484"/>
      <c r="J142" s="35"/>
      <c r="K142" s="35"/>
      <c r="L142" s="490">
        <f t="shared" si="22"/>
        <v>0</v>
      </c>
      <c r="M142" s="490">
        <f t="shared" si="20"/>
        <v>0</v>
      </c>
      <c r="N142" s="483"/>
      <c r="O142" s="35"/>
      <c r="P142" s="484"/>
      <c r="Q142" s="484"/>
      <c r="R142" s="35"/>
      <c r="S142" s="35"/>
      <c r="T142" s="348">
        <f t="shared" si="23"/>
        <v>0</v>
      </c>
      <c r="U142" s="348">
        <f t="shared" si="24"/>
        <v>0</v>
      </c>
      <c r="V142" s="35"/>
      <c r="W142" s="35"/>
      <c r="X142" s="203">
        <f t="shared" si="25"/>
        <v>0</v>
      </c>
      <c r="Y142" s="161"/>
      <c r="Z142" s="35"/>
      <c r="AA142" s="35"/>
      <c r="AB142" s="170">
        <f t="shared" si="26"/>
        <v>0</v>
      </c>
      <c r="AC142" s="173">
        <f t="shared" si="27"/>
        <v>0</v>
      </c>
      <c r="AD142" s="459">
        <f t="shared" si="21"/>
        <v>0</v>
      </c>
    </row>
    <row r="143" spans="1:30" x14ac:dyDescent="0.25">
      <c r="A143" s="244">
        <v>120</v>
      </c>
      <c r="B143" s="22" t="s">
        <v>19</v>
      </c>
      <c r="C143" s="23" t="s">
        <v>12</v>
      </c>
      <c r="D143" s="461">
        <f>'Пн 1 день нед 2'!AG143</f>
        <v>0</v>
      </c>
      <c r="E143" s="433"/>
      <c r="F143" s="497"/>
      <c r="G143" s="35"/>
      <c r="H143" s="484"/>
      <c r="I143" s="484"/>
      <c r="J143" s="35"/>
      <c r="K143" s="35"/>
      <c r="L143" s="490">
        <f t="shared" si="22"/>
        <v>0</v>
      </c>
      <c r="M143" s="490">
        <f t="shared" si="20"/>
        <v>0</v>
      </c>
      <c r="N143" s="483"/>
      <c r="O143" s="35"/>
      <c r="P143" s="484"/>
      <c r="Q143" s="484"/>
      <c r="R143" s="35"/>
      <c r="S143" s="35"/>
      <c r="T143" s="348">
        <f t="shared" si="23"/>
        <v>0</v>
      </c>
      <c r="U143" s="348">
        <f t="shared" si="24"/>
        <v>0</v>
      </c>
      <c r="V143" s="35"/>
      <c r="W143" s="35"/>
      <c r="X143" s="203">
        <f t="shared" si="25"/>
        <v>0</v>
      </c>
      <c r="Y143" s="161"/>
      <c r="Z143" s="35"/>
      <c r="AA143" s="35"/>
      <c r="AB143" s="170">
        <f t="shared" si="26"/>
        <v>0</v>
      </c>
      <c r="AC143" s="173">
        <f t="shared" si="27"/>
        <v>0</v>
      </c>
      <c r="AD143" s="459">
        <f t="shared" si="21"/>
        <v>0</v>
      </c>
    </row>
    <row r="144" spans="1:30" ht="22.5" x14ac:dyDescent="0.25">
      <c r="A144" s="401">
        <v>121</v>
      </c>
      <c r="B144" s="260" t="s">
        <v>307</v>
      </c>
      <c r="C144" s="61" t="s">
        <v>82</v>
      </c>
      <c r="D144" s="461">
        <f>'Пн 1 день нед 2'!AG144</f>
        <v>-2</v>
      </c>
      <c r="E144" s="433"/>
      <c r="F144" s="497"/>
      <c r="G144" s="43"/>
      <c r="H144" s="484"/>
      <c r="I144" s="484"/>
      <c r="J144" s="35"/>
      <c r="K144" s="35"/>
      <c r="L144" s="490">
        <f t="shared" si="22"/>
        <v>0</v>
      </c>
      <c r="M144" s="490">
        <f t="shared" si="20"/>
        <v>0</v>
      </c>
      <c r="N144" s="483"/>
      <c r="O144" s="43"/>
      <c r="P144" s="484"/>
      <c r="Q144" s="484"/>
      <c r="R144" s="35"/>
      <c r="S144" s="35"/>
      <c r="T144" s="348">
        <f t="shared" si="23"/>
        <v>0</v>
      </c>
      <c r="U144" s="348">
        <f t="shared" si="24"/>
        <v>0</v>
      </c>
      <c r="V144" s="35"/>
      <c r="W144" s="35"/>
      <c r="X144" s="203">
        <f t="shared" si="25"/>
        <v>0</v>
      </c>
      <c r="Y144" s="161"/>
      <c r="Z144" s="35"/>
      <c r="AA144" s="35"/>
      <c r="AB144" s="170">
        <f t="shared" si="26"/>
        <v>0</v>
      </c>
      <c r="AC144" s="173">
        <f t="shared" si="27"/>
        <v>0</v>
      </c>
      <c r="AD144" s="459">
        <f t="shared" si="21"/>
        <v>-2</v>
      </c>
    </row>
    <row r="145" spans="1:30" x14ac:dyDescent="0.25">
      <c r="A145" s="244">
        <v>122</v>
      </c>
      <c r="B145" s="260" t="s">
        <v>212</v>
      </c>
      <c r="C145" s="61" t="s">
        <v>82</v>
      </c>
      <c r="D145" s="461">
        <f>'Пн 1 день нед 2'!AG145</f>
        <v>0</v>
      </c>
      <c r="E145" s="433"/>
      <c r="F145" s="497"/>
      <c r="G145" s="43"/>
      <c r="H145" s="484"/>
      <c r="I145" s="484"/>
      <c r="J145" s="35"/>
      <c r="K145" s="35"/>
      <c r="L145" s="490">
        <f t="shared" si="22"/>
        <v>0</v>
      </c>
      <c r="M145" s="490">
        <f t="shared" si="20"/>
        <v>0</v>
      </c>
      <c r="N145" s="483"/>
      <c r="O145" s="43"/>
      <c r="P145" s="484"/>
      <c r="Q145" s="484"/>
      <c r="R145" s="35"/>
      <c r="S145" s="35"/>
      <c r="T145" s="348">
        <f t="shared" si="23"/>
        <v>0</v>
      </c>
      <c r="U145" s="348">
        <f t="shared" si="24"/>
        <v>0</v>
      </c>
      <c r="V145" s="35"/>
      <c r="W145" s="35"/>
      <c r="X145" s="203">
        <f t="shared" si="25"/>
        <v>0</v>
      </c>
      <c r="Y145" s="161"/>
      <c r="Z145" s="35"/>
      <c r="AA145" s="35"/>
      <c r="AB145" s="170">
        <f t="shared" si="26"/>
        <v>0</v>
      </c>
      <c r="AC145" s="173">
        <f t="shared" si="27"/>
        <v>0</v>
      </c>
      <c r="AD145" s="459">
        <f t="shared" si="21"/>
        <v>0</v>
      </c>
    </row>
    <row r="146" spans="1:30" x14ac:dyDescent="0.25">
      <c r="A146" s="401">
        <v>123</v>
      </c>
      <c r="B146" s="260" t="s">
        <v>219</v>
      </c>
      <c r="C146" s="61" t="s">
        <v>82</v>
      </c>
      <c r="D146" s="461">
        <f>'Пн 1 день нед 2'!AG146</f>
        <v>0</v>
      </c>
      <c r="E146" s="433"/>
      <c r="F146" s="497"/>
      <c r="G146" s="43"/>
      <c r="H146" s="484"/>
      <c r="I146" s="484"/>
      <c r="J146" s="35"/>
      <c r="K146" s="35"/>
      <c r="L146" s="490">
        <f t="shared" si="22"/>
        <v>0</v>
      </c>
      <c r="M146" s="490">
        <f t="shared" si="20"/>
        <v>0</v>
      </c>
      <c r="N146" s="483"/>
      <c r="O146" s="43"/>
      <c r="P146" s="484"/>
      <c r="Q146" s="484"/>
      <c r="R146" s="35"/>
      <c r="S146" s="35"/>
      <c r="T146" s="348">
        <f t="shared" si="23"/>
        <v>0</v>
      </c>
      <c r="U146" s="348">
        <f t="shared" si="24"/>
        <v>0</v>
      </c>
      <c r="V146" s="35"/>
      <c r="W146" s="35"/>
      <c r="X146" s="203">
        <f t="shared" si="25"/>
        <v>0</v>
      </c>
      <c r="Y146" s="161"/>
      <c r="Z146" s="35"/>
      <c r="AA146" s="35"/>
      <c r="AB146" s="170">
        <f t="shared" si="26"/>
        <v>0</v>
      </c>
      <c r="AC146" s="173">
        <f t="shared" si="27"/>
        <v>0</v>
      </c>
      <c r="AD146" s="459">
        <f t="shared" si="21"/>
        <v>0</v>
      </c>
    </row>
    <row r="147" spans="1:30" ht="22.5" x14ac:dyDescent="0.25">
      <c r="A147" s="244">
        <v>124</v>
      </c>
      <c r="B147" s="260" t="s">
        <v>213</v>
      </c>
      <c r="C147" s="61" t="s">
        <v>82</v>
      </c>
      <c r="D147" s="461">
        <f>'Пн 1 день нед 2'!AG147</f>
        <v>0</v>
      </c>
      <c r="E147" s="433"/>
      <c r="F147" s="497"/>
      <c r="G147" s="35"/>
      <c r="H147" s="484"/>
      <c r="I147" s="484"/>
      <c r="J147" s="35"/>
      <c r="K147" s="35"/>
      <c r="L147" s="490">
        <f t="shared" si="22"/>
        <v>0</v>
      </c>
      <c r="M147" s="490">
        <f t="shared" si="20"/>
        <v>0</v>
      </c>
      <c r="N147" s="483"/>
      <c r="O147" s="35"/>
      <c r="P147" s="484"/>
      <c r="Q147" s="484"/>
      <c r="R147" s="35"/>
      <c r="S147" s="35"/>
      <c r="T147" s="348">
        <f t="shared" si="23"/>
        <v>0</v>
      </c>
      <c r="U147" s="348">
        <f t="shared" si="24"/>
        <v>0</v>
      </c>
      <c r="V147" s="35"/>
      <c r="W147" s="35"/>
      <c r="X147" s="203">
        <f t="shared" si="25"/>
        <v>0</v>
      </c>
      <c r="Y147" s="161"/>
      <c r="Z147" s="35"/>
      <c r="AA147" s="35"/>
      <c r="AB147" s="170">
        <f t="shared" si="26"/>
        <v>0</v>
      </c>
      <c r="AC147" s="173">
        <f t="shared" si="27"/>
        <v>0</v>
      </c>
      <c r="AD147" s="459">
        <f t="shared" si="21"/>
        <v>0</v>
      </c>
    </row>
    <row r="148" spans="1:30" ht="17.25" customHeight="1" x14ac:dyDescent="0.25">
      <c r="A148" s="401">
        <v>125</v>
      </c>
      <c r="B148" s="260" t="s">
        <v>191</v>
      </c>
      <c r="C148" s="61" t="s">
        <v>82</v>
      </c>
      <c r="D148" s="461">
        <f>'Пн 1 день нед 2'!AG148</f>
        <v>0</v>
      </c>
      <c r="E148" s="433"/>
      <c r="F148" s="497"/>
      <c r="G148" s="35"/>
      <c r="H148" s="484"/>
      <c r="I148" s="484"/>
      <c r="J148" s="35"/>
      <c r="K148" s="35"/>
      <c r="L148" s="490">
        <f t="shared" si="22"/>
        <v>0</v>
      </c>
      <c r="M148" s="490">
        <f t="shared" si="20"/>
        <v>0</v>
      </c>
      <c r="N148" s="483"/>
      <c r="O148" s="35"/>
      <c r="P148" s="484"/>
      <c r="Q148" s="484"/>
      <c r="R148" s="35"/>
      <c r="S148" s="35"/>
      <c r="T148" s="348">
        <f t="shared" si="23"/>
        <v>0</v>
      </c>
      <c r="U148" s="348">
        <f t="shared" si="24"/>
        <v>0</v>
      </c>
      <c r="V148" s="35"/>
      <c r="W148" s="35"/>
      <c r="X148" s="203">
        <f t="shared" si="25"/>
        <v>0</v>
      </c>
      <c r="Y148" s="161"/>
      <c r="Z148" s="35"/>
      <c r="AA148" s="35"/>
      <c r="AB148" s="170">
        <f t="shared" si="26"/>
        <v>0</v>
      </c>
      <c r="AC148" s="173">
        <f t="shared" si="27"/>
        <v>0</v>
      </c>
      <c r="AD148" s="459">
        <f t="shared" si="21"/>
        <v>0</v>
      </c>
    </row>
  </sheetData>
  <mergeCells count="12">
    <mergeCell ref="AD2:AD4"/>
    <mergeCell ref="A1:AC1"/>
    <mergeCell ref="M2:M4"/>
    <mergeCell ref="F2:K2"/>
    <mergeCell ref="AC2:AC4"/>
    <mergeCell ref="AB2:AB4"/>
    <mergeCell ref="Y2:AA2"/>
    <mergeCell ref="V2:W2"/>
    <mergeCell ref="N2:S2"/>
    <mergeCell ref="X2:X4"/>
    <mergeCell ref="T2:T4"/>
    <mergeCell ref="L2:L4"/>
  </mergeCells>
  <pageMargins left="0" right="0" top="0" bottom="0" header="0.31496062992125984" footer="0.31496062992125984"/>
  <pageSetup paperSize="9" scale="67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9"/>
  <sheetViews>
    <sheetView zoomScaleNormal="10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AA7" sqref="AA7"/>
    </sheetView>
  </sheetViews>
  <sheetFormatPr defaultRowHeight="15" x14ac:dyDescent="0.25"/>
  <cols>
    <col min="1" max="1" width="4.85546875" customWidth="1"/>
    <col min="2" max="2" width="23.140625" style="272" customWidth="1"/>
    <col min="3" max="3" width="3.42578125" customWidth="1"/>
    <col min="4" max="4" width="12.85546875" style="426" customWidth="1"/>
    <col min="5" max="5" width="13.140625" style="426" customWidth="1"/>
    <col min="6" max="6" width="8" hidden="1" customWidth="1"/>
    <col min="7" max="7" width="9.42578125" customWidth="1"/>
    <col min="8" max="9" width="8" customWidth="1"/>
    <col min="10" max="10" width="7.28515625" customWidth="1"/>
    <col min="11" max="11" width="8" customWidth="1"/>
    <col min="12" max="12" width="10.5703125" hidden="1" customWidth="1"/>
    <col min="13" max="15" width="8" customWidth="1"/>
    <col min="16" max="16" width="7.140625" customWidth="1"/>
    <col min="17" max="17" width="7.28515625" hidden="1" customWidth="1"/>
    <col min="18" max="18" width="8.42578125" customWidth="1"/>
    <col min="19" max="19" width="9" hidden="1" customWidth="1"/>
    <col min="20" max="22" width="8" customWidth="1"/>
    <col min="23" max="23" width="11.42578125" customWidth="1"/>
    <col min="24" max="24" width="7.7109375" customWidth="1"/>
    <col min="25" max="25" width="7.5703125" customWidth="1"/>
    <col min="26" max="26" width="8" customWidth="1"/>
    <col min="27" max="27" width="18.7109375" style="171" customWidth="1"/>
    <col min="28" max="28" width="9.140625" style="431"/>
  </cols>
  <sheetData>
    <row r="1" spans="1:28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152"/>
    </row>
    <row r="2" spans="1:28" ht="28.5" customHeight="1" x14ac:dyDescent="0.25">
      <c r="A2" s="1"/>
      <c r="B2" s="264"/>
      <c r="C2" s="2"/>
      <c r="D2" s="429"/>
      <c r="E2" s="429"/>
      <c r="F2" s="603" t="s">
        <v>348</v>
      </c>
      <c r="G2" s="604"/>
      <c r="H2" s="604"/>
      <c r="I2" s="604"/>
      <c r="J2" s="605"/>
      <c r="K2" s="595" t="s">
        <v>121</v>
      </c>
      <c r="L2" s="535" t="s">
        <v>349</v>
      </c>
      <c r="M2" s="535"/>
      <c r="N2" s="535"/>
      <c r="O2" s="535"/>
      <c r="P2" s="535"/>
      <c r="Q2" s="535"/>
      <c r="R2" s="522" t="s">
        <v>121</v>
      </c>
      <c r="S2" s="608"/>
      <c r="T2" s="534" t="s">
        <v>286</v>
      </c>
      <c r="U2" s="534"/>
      <c r="V2" s="550" t="s">
        <v>121</v>
      </c>
      <c r="W2" s="545" t="s">
        <v>391</v>
      </c>
      <c r="X2" s="545"/>
      <c r="Y2" s="545"/>
      <c r="Z2" s="528" t="s">
        <v>121</v>
      </c>
      <c r="AA2" s="531" t="s">
        <v>140</v>
      </c>
      <c r="AB2" s="559" t="s">
        <v>264</v>
      </c>
    </row>
    <row r="3" spans="1:28" s="34" customFormat="1" ht="62.25" customHeight="1" x14ac:dyDescent="0.25">
      <c r="A3" s="6"/>
      <c r="B3" s="64" t="s">
        <v>131</v>
      </c>
      <c r="C3" s="8"/>
      <c r="D3" s="52" t="s">
        <v>262</v>
      </c>
      <c r="E3" s="52" t="s">
        <v>263</v>
      </c>
      <c r="F3" s="388"/>
      <c r="G3" s="388" t="s">
        <v>345</v>
      </c>
      <c r="H3" s="388" t="s">
        <v>346</v>
      </c>
      <c r="I3" s="388" t="s">
        <v>223</v>
      </c>
      <c r="J3" s="388" t="s">
        <v>143</v>
      </c>
      <c r="K3" s="596"/>
      <c r="L3" s="208"/>
      <c r="M3" s="42" t="s">
        <v>345</v>
      </c>
      <c r="N3" s="42" t="s">
        <v>346</v>
      </c>
      <c r="O3" s="42" t="s">
        <v>223</v>
      </c>
      <c r="P3" s="42" t="s">
        <v>143</v>
      </c>
      <c r="Q3" s="391"/>
      <c r="R3" s="606"/>
      <c r="S3" s="609"/>
      <c r="T3" s="209" t="s">
        <v>231</v>
      </c>
      <c r="U3" s="210" t="s">
        <v>88</v>
      </c>
      <c r="V3" s="568"/>
      <c r="W3" s="213" t="s">
        <v>392</v>
      </c>
      <c r="X3" s="211" t="s">
        <v>153</v>
      </c>
      <c r="Y3" s="212" t="s">
        <v>144</v>
      </c>
      <c r="Z3" s="529"/>
      <c r="AA3" s="532"/>
      <c r="AB3" s="560"/>
    </row>
    <row r="4" spans="1:28" x14ac:dyDescent="0.25">
      <c r="A4" s="6"/>
      <c r="B4" s="265" t="s">
        <v>4</v>
      </c>
      <c r="C4" s="8"/>
      <c r="D4" s="8"/>
      <c r="E4" s="8"/>
      <c r="F4" s="347" t="s">
        <v>148</v>
      </c>
      <c r="G4" s="347" t="s">
        <v>148</v>
      </c>
      <c r="H4" s="347" t="s">
        <v>148</v>
      </c>
      <c r="I4" s="347" t="s">
        <v>148</v>
      </c>
      <c r="J4" s="347" t="s">
        <v>148</v>
      </c>
      <c r="K4" s="597"/>
      <c r="L4" s="351"/>
      <c r="M4" s="351" t="s">
        <v>220</v>
      </c>
      <c r="N4" s="351" t="s">
        <v>220</v>
      </c>
      <c r="O4" s="153" t="s">
        <v>148</v>
      </c>
      <c r="P4" s="153" t="s">
        <v>220</v>
      </c>
      <c r="Q4" s="410"/>
      <c r="R4" s="607"/>
      <c r="S4" s="610"/>
      <c r="T4" s="201" t="s">
        <v>220</v>
      </c>
      <c r="U4" s="204" t="s">
        <v>220</v>
      </c>
      <c r="V4" s="569"/>
      <c r="W4" s="154" t="s">
        <v>220</v>
      </c>
      <c r="X4" s="154" t="s">
        <v>220</v>
      </c>
      <c r="Y4" s="154" t="s">
        <v>220</v>
      </c>
      <c r="Z4" s="530"/>
      <c r="AA4" s="533"/>
      <c r="AB4" s="561"/>
    </row>
    <row r="5" spans="1:28" x14ac:dyDescent="0.25">
      <c r="A5" s="10"/>
      <c r="B5" s="266" t="s">
        <v>5</v>
      </c>
      <c r="C5" s="11"/>
      <c r="D5" s="11"/>
      <c r="E5" s="11"/>
      <c r="F5" s="394"/>
      <c r="G5" s="389" t="s">
        <v>7</v>
      </c>
      <c r="H5" s="389" t="s">
        <v>87</v>
      </c>
      <c r="I5" s="387" t="s">
        <v>152</v>
      </c>
      <c r="J5" s="389" t="s">
        <v>234</v>
      </c>
      <c r="K5" s="192">
        <v>1</v>
      </c>
      <c r="L5" s="382"/>
      <c r="M5" s="382" t="s">
        <v>7</v>
      </c>
      <c r="N5" s="382" t="s">
        <v>87</v>
      </c>
      <c r="O5" s="382" t="s">
        <v>152</v>
      </c>
      <c r="P5" s="382" t="s">
        <v>222</v>
      </c>
      <c r="Q5" s="411"/>
      <c r="R5" s="191" t="s">
        <v>293</v>
      </c>
      <c r="S5" s="191"/>
      <c r="T5" s="216" t="s">
        <v>232</v>
      </c>
      <c r="U5" s="216" t="s">
        <v>151</v>
      </c>
      <c r="V5" s="192">
        <v>1</v>
      </c>
      <c r="W5" s="155" t="s">
        <v>252</v>
      </c>
      <c r="X5" s="155" t="s">
        <v>6</v>
      </c>
      <c r="Y5" s="155" t="s">
        <v>9</v>
      </c>
      <c r="Z5" s="191" t="s">
        <v>293</v>
      </c>
      <c r="AA5" s="174">
        <f>K5+R5+V5+Z5</f>
        <v>4</v>
      </c>
      <c r="AB5" s="44"/>
    </row>
    <row r="6" spans="1:28" x14ac:dyDescent="0.25">
      <c r="A6" s="6"/>
      <c r="B6" s="64" t="s">
        <v>177</v>
      </c>
      <c r="C6" s="52"/>
      <c r="D6" s="52"/>
      <c r="E6" s="52"/>
      <c r="F6" s="32"/>
      <c r="G6" s="13"/>
      <c r="H6" s="146"/>
      <c r="I6" s="33"/>
      <c r="J6" s="33"/>
      <c r="K6" s="147"/>
      <c r="L6" s="13"/>
      <c r="M6" s="146"/>
      <c r="N6" s="33"/>
      <c r="O6" s="33"/>
      <c r="P6" s="33"/>
      <c r="Q6" s="33"/>
      <c r="R6" s="147"/>
      <c r="S6" s="147"/>
      <c r="T6" s="147"/>
      <c r="U6" s="33"/>
      <c r="V6" s="33"/>
      <c r="W6" s="33"/>
      <c r="X6" s="33"/>
      <c r="Y6" s="147"/>
      <c r="Z6" s="147"/>
      <c r="AA6" s="172"/>
      <c r="AB6" s="44"/>
    </row>
    <row r="7" spans="1:28" x14ac:dyDescent="0.25">
      <c r="A7" s="15">
        <v>1</v>
      </c>
      <c r="B7" s="16" t="s">
        <v>11</v>
      </c>
      <c r="C7" s="17" t="s">
        <v>12</v>
      </c>
      <c r="D7" s="432">
        <f>'Вт День 2 Нед 2'!AD7</f>
        <v>0</v>
      </c>
      <c r="E7" s="432"/>
      <c r="F7" s="38"/>
      <c r="G7" s="144"/>
      <c r="H7" s="38"/>
      <c r="I7" s="38"/>
      <c r="J7" s="38"/>
      <c r="K7" s="348">
        <f>(G7+H7+I7+J7)</f>
        <v>0</v>
      </c>
      <c r="L7" s="144"/>
      <c r="M7" s="144"/>
      <c r="N7" s="38"/>
      <c r="O7" s="38"/>
      <c r="P7" s="38"/>
      <c r="Q7" s="38"/>
      <c r="R7" s="348">
        <f>(L7+M7+N7+O7+P7)*$R$5</f>
        <v>0</v>
      </c>
      <c r="S7" s="38"/>
      <c r="T7" s="38"/>
      <c r="U7" s="38"/>
      <c r="V7" s="203">
        <f>(U7+T7)*$V$5</f>
        <v>0</v>
      </c>
      <c r="W7" s="38"/>
      <c r="X7" s="38"/>
      <c r="Y7" s="38"/>
      <c r="Z7" s="170">
        <f>(Y7+X7+W7)*$Z$5</f>
        <v>0</v>
      </c>
      <c r="AA7" s="173">
        <f t="shared" ref="AA7:AA38" si="0">K7+R7+V7+Z7</f>
        <v>0</v>
      </c>
      <c r="AB7" s="428">
        <f t="shared" ref="AB7:AB38" si="1">(D7+E7)-AA7</f>
        <v>0</v>
      </c>
    </row>
    <row r="8" spans="1:28" x14ac:dyDescent="0.25">
      <c r="A8" s="15">
        <v>2</v>
      </c>
      <c r="B8" s="19" t="s">
        <v>13</v>
      </c>
      <c r="C8" s="20" t="s">
        <v>12</v>
      </c>
      <c r="D8" s="432">
        <f>'Вт День 2 Нед 2'!AD8</f>
        <v>-0.48519999999999996</v>
      </c>
      <c r="E8" s="432"/>
      <c r="F8" s="38"/>
      <c r="G8" s="144"/>
      <c r="H8" s="38"/>
      <c r="I8" s="38"/>
      <c r="J8" s="404">
        <v>2.5000000000000001E-2</v>
      </c>
      <c r="K8" s="348">
        <f t="shared" ref="K8:K71" si="2">(G8+H8+I8+J8)</f>
        <v>2.5000000000000001E-2</v>
      </c>
      <c r="L8" s="144"/>
      <c r="M8" s="144"/>
      <c r="N8" s="38"/>
      <c r="O8" s="38"/>
      <c r="P8" s="404">
        <v>0.02</v>
      </c>
      <c r="Q8" s="38"/>
      <c r="R8" s="348">
        <f t="shared" ref="R8:R71" si="3">(L8+M8+N8+O8+P8)*$R$5</f>
        <v>0.02</v>
      </c>
      <c r="S8" s="38"/>
      <c r="T8" s="38"/>
      <c r="U8" s="38"/>
      <c r="V8" s="203">
        <f t="shared" ref="V8:V71" si="4">(U8+T8)*$V$5</f>
        <v>0</v>
      </c>
      <c r="W8" s="38"/>
      <c r="X8" s="38"/>
      <c r="Y8" s="38"/>
      <c r="Z8" s="170">
        <f t="shared" ref="Z8:Z71" si="5">(Y8+X8+W8)*$Z$5</f>
        <v>0</v>
      </c>
      <c r="AA8" s="173">
        <f t="shared" si="0"/>
        <v>4.4999999999999998E-2</v>
      </c>
      <c r="AB8" s="428">
        <f t="shared" si="1"/>
        <v>-0.5302</v>
      </c>
    </row>
    <row r="9" spans="1:28" x14ac:dyDescent="0.25">
      <c r="A9" s="15">
        <v>3</v>
      </c>
      <c r="B9" s="78" t="s">
        <v>142</v>
      </c>
      <c r="C9" s="17" t="s">
        <v>12</v>
      </c>
      <c r="D9" s="432">
        <f>'Вт День 2 Нед 2'!AD9</f>
        <v>-1.075</v>
      </c>
      <c r="E9" s="432"/>
      <c r="F9" s="38"/>
      <c r="G9" s="144"/>
      <c r="H9" s="38"/>
      <c r="I9" s="38"/>
      <c r="J9" s="404">
        <v>0.02</v>
      </c>
      <c r="K9" s="348">
        <f t="shared" si="2"/>
        <v>0.02</v>
      </c>
      <c r="L9" s="144"/>
      <c r="M9" s="144"/>
      <c r="N9" s="38"/>
      <c r="O9" s="38"/>
      <c r="P9" s="404">
        <v>0.03</v>
      </c>
      <c r="Q9" s="38"/>
      <c r="R9" s="348">
        <f t="shared" si="3"/>
        <v>0.03</v>
      </c>
      <c r="S9" s="38"/>
      <c r="T9" s="38"/>
      <c r="U9" s="38"/>
      <c r="V9" s="203">
        <f t="shared" si="4"/>
        <v>0</v>
      </c>
      <c r="W9" s="38"/>
      <c r="X9" s="38"/>
      <c r="Y9" s="170">
        <v>0.03</v>
      </c>
      <c r="Z9" s="170">
        <f t="shared" si="5"/>
        <v>0.03</v>
      </c>
      <c r="AA9" s="173">
        <f t="shared" si="0"/>
        <v>0.08</v>
      </c>
      <c r="AB9" s="428">
        <f t="shared" si="1"/>
        <v>-1.155</v>
      </c>
    </row>
    <row r="10" spans="1:28" x14ac:dyDescent="0.25">
      <c r="A10" s="15">
        <v>4</v>
      </c>
      <c r="B10" s="85" t="s">
        <v>166</v>
      </c>
      <c r="C10" s="23" t="s">
        <v>82</v>
      </c>
      <c r="D10" s="432">
        <f>'Вт День 2 Нед 2'!AD10</f>
        <v>-1</v>
      </c>
      <c r="E10" s="433"/>
      <c r="F10" s="38"/>
      <c r="G10" s="144"/>
      <c r="H10" s="38"/>
      <c r="I10" s="38"/>
      <c r="J10" s="38"/>
      <c r="K10" s="348">
        <f t="shared" si="2"/>
        <v>0</v>
      </c>
      <c r="L10" s="144"/>
      <c r="M10" s="144"/>
      <c r="N10" s="38"/>
      <c r="O10" s="38"/>
      <c r="P10" s="38"/>
      <c r="Q10" s="38"/>
      <c r="R10" s="348">
        <f t="shared" si="3"/>
        <v>0</v>
      </c>
      <c r="S10" s="38"/>
      <c r="T10" s="38"/>
      <c r="U10" s="38"/>
      <c r="V10" s="203">
        <f t="shared" si="4"/>
        <v>0</v>
      </c>
      <c r="W10" s="38"/>
      <c r="X10" s="38"/>
      <c r="Y10" s="38"/>
      <c r="Z10" s="170">
        <f t="shared" si="5"/>
        <v>0</v>
      </c>
      <c r="AA10" s="173">
        <f t="shared" si="0"/>
        <v>0</v>
      </c>
      <c r="AB10" s="428">
        <f t="shared" si="1"/>
        <v>-1</v>
      </c>
    </row>
    <row r="11" spans="1:28" x14ac:dyDescent="0.25">
      <c r="A11" s="6"/>
      <c r="B11" s="64" t="s">
        <v>167</v>
      </c>
      <c r="C11" s="7"/>
      <c r="D11" s="432">
        <f>'Вт День 2 Нед 2'!AD11</f>
        <v>0</v>
      </c>
      <c r="E11" s="7"/>
      <c r="F11" s="38"/>
      <c r="G11" s="144"/>
      <c r="H11" s="38"/>
      <c r="I11" s="38"/>
      <c r="J11" s="38"/>
      <c r="K11" s="348">
        <f t="shared" si="2"/>
        <v>0</v>
      </c>
      <c r="L11" s="144"/>
      <c r="M11" s="144"/>
      <c r="N11" s="38"/>
      <c r="O11" s="38"/>
      <c r="P11" s="38"/>
      <c r="Q11" s="38"/>
      <c r="R11" s="348">
        <f t="shared" si="3"/>
        <v>0</v>
      </c>
      <c r="S11" s="38"/>
      <c r="T11" s="38"/>
      <c r="U11" s="38"/>
      <c r="V11" s="203">
        <f t="shared" si="4"/>
        <v>0</v>
      </c>
      <c r="W11" s="38"/>
      <c r="X11" s="38"/>
      <c r="Y11" s="38"/>
      <c r="Z11" s="170">
        <f t="shared" si="5"/>
        <v>0</v>
      </c>
      <c r="AA11" s="173">
        <f t="shared" si="0"/>
        <v>0</v>
      </c>
      <c r="AB11" s="428">
        <f t="shared" si="1"/>
        <v>0</v>
      </c>
    </row>
    <row r="12" spans="1:28" x14ac:dyDescent="0.25">
      <c r="A12" s="15">
        <v>5</v>
      </c>
      <c r="B12" s="16" t="s">
        <v>44</v>
      </c>
      <c r="C12" s="17" t="s">
        <v>12</v>
      </c>
      <c r="D12" s="432">
        <f>'Вт День 2 Нед 2'!AD12</f>
        <v>-0.55190000000000006</v>
      </c>
      <c r="E12" s="432"/>
      <c r="F12" s="38"/>
      <c r="G12" s="144"/>
      <c r="H12" s="38"/>
      <c r="I12" s="38"/>
      <c r="J12" s="38"/>
      <c r="K12" s="348">
        <f t="shared" si="2"/>
        <v>0</v>
      </c>
      <c r="L12" s="144"/>
      <c r="M12" s="144"/>
      <c r="N12" s="38"/>
      <c r="O12" s="38"/>
      <c r="P12" s="38"/>
      <c r="Q12" s="38"/>
      <c r="R12" s="348">
        <f t="shared" si="3"/>
        <v>0</v>
      </c>
      <c r="S12" s="38"/>
      <c r="T12" s="38"/>
      <c r="U12" s="38"/>
      <c r="V12" s="203">
        <f t="shared" si="4"/>
        <v>0</v>
      </c>
      <c r="W12" s="38"/>
      <c r="X12" s="38"/>
      <c r="Y12" s="38"/>
      <c r="Z12" s="170">
        <f t="shared" si="5"/>
        <v>0</v>
      </c>
      <c r="AA12" s="173">
        <f t="shared" si="0"/>
        <v>0</v>
      </c>
      <c r="AB12" s="428">
        <f t="shared" si="1"/>
        <v>-0.55190000000000006</v>
      </c>
    </row>
    <row r="13" spans="1:28" ht="15" customHeight="1" x14ac:dyDescent="0.25">
      <c r="A13" s="15">
        <v>6</v>
      </c>
      <c r="B13" s="16" t="s">
        <v>49</v>
      </c>
      <c r="C13" s="17" t="s">
        <v>12</v>
      </c>
      <c r="D13" s="432">
        <f>'Вт День 2 Нед 2'!AD13</f>
        <v>0</v>
      </c>
      <c r="E13" s="432"/>
      <c r="F13" s="38"/>
      <c r="G13" s="144"/>
      <c r="H13" s="38"/>
      <c r="I13" s="38"/>
      <c r="J13" s="38"/>
      <c r="K13" s="348">
        <f t="shared" si="2"/>
        <v>0</v>
      </c>
      <c r="L13" s="144"/>
      <c r="M13" s="144"/>
      <c r="N13" s="38"/>
      <c r="O13" s="38"/>
      <c r="P13" s="38"/>
      <c r="Q13" s="38"/>
      <c r="R13" s="348">
        <f t="shared" si="3"/>
        <v>0</v>
      </c>
      <c r="S13" s="38"/>
      <c r="T13" s="38"/>
      <c r="U13" s="38"/>
      <c r="V13" s="203">
        <f t="shared" si="4"/>
        <v>0</v>
      </c>
      <c r="W13" s="38"/>
      <c r="X13" s="38"/>
      <c r="Y13" s="38"/>
      <c r="Z13" s="170">
        <f t="shared" si="5"/>
        <v>0</v>
      </c>
      <c r="AA13" s="173">
        <f t="shared" si="0"/>
        <v>0</v>
      </c>
      <c r="AB13" s="428">
        <f t="shared" si="1"/>
        <v>0</v>
      </c>
    </row>
    <row r="14" spans="1:28" x14ac:dyDescent="0.25">
      <c r="A14" s="15">
        <v>7</v>
      </c>
      <c r="B14" s="16" t="s">
        <v>50</v>
      </c>
      <c r="C14" s="17" t="s">
        <v>12</v>
      </c>
      <c r="D14" s="432">
        <f>'Вт День 2 Нед 2'!AD14</f>
        <v>-0.08</v>
      </c>
      <c r="E14" s="432"/>
      <c r="F14" s="38"/>
      <c r="G14" s="144"/>
      <c r="H14" s="38"/>
      <c r="I14" s="38"/>
      <c r="J14" s="38"/>
      <c r="K14" s="348">
        <f t="shared" si="2"/>
        <v>0</v>
      </c>
      <c r="L14" s="144"/>
      <c r="M14" s="144"/>
      <c r="N14" s="38"/>
      <c r="O14" s="38"/>
      <c r="P14" s="38"/>
      <c r="Q14" s="38"/>
      <c r="R14" s="348">
        <f t="shared" si="3"/>
        <v>0</v>
      </c>
      <c r="S14" s="38"/>
      <c r="T14" s="38"/>
      <c r="U14" s="38"/>
      <c r="V14" s="203">
        <f t="shared" si="4"/>
        <v>0</v>
      </c>
      <c r="W14" s="38"/>
      <c r="X14" s="38"/>
      <c r="Y14" s="38"/>
      <c r="Z14" s="170">
        <f t="shared" si="5"/>
        <v>0</v>
      </c>
      <c r="AA14" s="173">
        <f t="shared" si="0"/>
        <v>0</v>
      </c>
      <c r="AB14" s="428">
        <f t="shared" si="1"/>
        <v>-0.08</v>
      </c>
    </row>
    <row r="15" spans="1:28" ht="15" customHeight="1" x14ac:dyDescent="0.25">
      <c r="A15" s="15">
        <v>8</v>
      </c>
      <c r="B15" s="16" t="s">
        <v>48</v>
      </c>
      <c r="C15" s="17" t="s">
        <v>12</v>
      </c>
      <c r="D15" s="432">
        <f>'Вт День 2 Нед 2'!AD15</f>
        <v>0</v>
      </c>
      <c r="E15" s="432"/>
      <c r="F15" s="38"/>
      <c r="G15" s="144"/>
      <c r="H15" s="38"/>
      <c r="I15" s="38"/>
      <c r="J15" s="38"/>
      <c r="K15" s="348">
        <f t="shared" si="2"/>
        <v>0</v>
      </c>
      <c r="L15" s="144"/>
      <c r="M15" s="144"/>
      <c r="N15" s="38"/>
      <c r="O15" s="38"/>
      <c r="P15" s="38"/>
      <c r="Q15" s="38"/>
      <c r="R15" s="348">
        <f t="shared" si="3"/>
        <v>0</v>
      </c>
      <c r="S15" s="38"/>
      <c r="T15" s="38"/>
      <c r="U15" s="38"/>
      <c r="V15" s="203">
        <f t="shared" si="4"/>
        <v>0</v>
      </c>
      <c r="W15" s="38"/>
      <c r="X15" s="38"/>
      <c r="Y15" s="38"/>
      <c r="Z15" s="170">
        <f t="shared" si="5"/>
        <v>0</v>
      </c>
      <c r="AA15" s="173">
        <f t="shared" si="0"/>
        <v>0</v>
      </c>
      <c r="AB15" s="428">
        <f t="shared" si="1"/>
        <v>0</v>
      </c>
    </row>
    <row r="16" spans="1:28" ht="15" customHeight="1" x14ac:dyDescent="0.25">
      <c r="A16" s="15">
        <v>9</v>
      </c>
      <c r="B16" s="16" t="s">
        <v>46</v>
      </c>
      <c r="C16" s="17" t="s">
        <v>12</v>
      </c>
      <c r="D16" s="432">
        <f>'Вт День 2 Нед 2'!AD16</f>
        <v>0</v>
      </c>
      <c r="E16" s="432"/>
      <c r="F16" s="38"/>
      <c r="G16" s="144"/>
      <c r="H16" s="38"/>
      <c r="I16" s="38"/>
      <c r="J16" s="38"/>
      <c r="K16" s="348">
        <f t="shared" si="2"/>
        <v>0</v>
      </c>
      <c r="L16" s="144"/>
      <c r="M16" s="144"/>
      <c r="N16" s="38"/>
      <c r="O16" s="38"/>
      <c r="P16" s="38"/>
      <c r="Q16" s="38"/>
      <c r="R16" s="348">
        <f t="shared" si="3"/>
        <v>0</v>
      </c>
      <c r="S16" s="38"/>
      <c r="T16" s="38"/>
      <c r="U16" s="38"/>
      <c r="V16" s="203">
        <f t="shared" si="4"/>
        <v>0</v>
      </c>
      <c r="W16" s="38"/>
      <c r="X16" s="38"/>
      <c r="Y16" s="38"/>
      <c r="Z16" s="170">
        <f t="shared" si="5"/>
        <v>0</v>
      </c>
      <c r="AA16" s="173">
        <f t="shared" si="0"/>
        <v>0</v>
      </c>
      <c r="AB16" s="428">
        <f t="shared" si="1"/>
        <v>0</v>
      </c>
    </row>
    <row r="17" spans="1:28" ht="15" customHeight="1" x14ac:dyDescent="0.25">
      <c r="A17" s="15">
        <v>10</v>
      </c>
      <c r="B17" s="16" t="s">
        <v>99</v>
      </c>
      <c r="C17" s="17" t="s">
        <v>12</v>
      </c>
      <c r="D17" s="432">
        <f>'Вт День 2 Нед 2'!AD17</f>
        <v>0</v>
      </c>
      <c r="E17" s="432"/>
      <c r="F17" s="38"/>
      <c r="G17" s="144"/>
      <c r="H17" s="38"/>
      <c r="I17" s="38"/>
      <c r="J17" s="38"/>
      <c r="K17" s="348">
        <f t="shared" si="2"/>
        <v>0</v>
      </c>
      <c r="L17" s="144"/>
      <c r="M17" s="144"/>
      <c r="N17" s="38"/>
      <c r="O17" s="38"/>
      <c r="P17" s="38"/>
      <c r="Q17" s="38"/>
      <c r="R17" s="348">
        <f t="shared" si="3"/>
        <v>0</v>
      </c>
      <c r="S17" s="38"/>
      <c r="T17" s="38"/>
      <c r="U17" s="38"/>
      <c r="V17" s="203">
        <f t="shared" si="4"/>
        <v>0</v>
      </c>
      <c r="W17" s="38"/>
      <c r="X17" s="38"/>
      <c r="Y17" s="38"/>
      <c r="Z17" s="170">
        <f t="shared" si="5"/>
        <v>0</v>
      </c>
      <c r="AA17" s="173">
        <f t="shared" si="0"/>
        <v>0</v>
      </c>
      <c r="AB17" s="428">
        <f t="shared" si="1"/>
        <v>0</v>
      </c>
    </row>
    <row r="18" spans="1:28" ht="15" customHeight="1" x14ac:dyDescent="0.25">
      <c r="A18" s="15">
        <v>11</v>
      </c>
      <c r="B18" s="16" t="s">
        <v>47</v>
      </c>
      <c r="C18" s="17" t="s">
        <v>12</v>
      </c>
      <c r="D18" s="432">
        <f>'Вт День 2 Нед 2'!AD18</f>
        <v>0</v>
      </c>
      <c r="E18" s="432"/>
      <c r="F18" s="38"/>
      <c r="G18" s="144"/>
      <c r="H18" s="38"/>
      <c r="I18" s="38"/>
      <c r="J18" s="38"/>
      <c r="K18" s="348">
        <f t="shared" si="2"/>
        <v>0</v>
      </c>
      <c r="L18" s="144"/>
      <c r="M18" s="144"/>
      <c r="N18" s="38"/>
      <c r="O18" s="38"/>
      <c r="P18" s="38"/>
      <c r="Q18" s="38"/>
      <c r="R18" s="348">
        <f t="shared" si="3"/>
        <v>0</v>
      </c>
      <c r="S18" s="38"/>
      <c r="T18" s="38"/>
      <c r="U18" s="38"/>
      <c r="V18" s="203">
        <f t="shared" si="4"/>
        <v>0</v>
      </c>
      <c r="W18" s="38"/>
      <c r="X18" s="38"/>
      <c r="Y18" s="38"/>
      <c r="Z18" s="170">
        <f t="shared" si="5"/>
        <v>0</v>
      </c>
      <c r="AA18" s="173">
        <f t="shared" si="0"/>
        <v>0</v>
      </c>
      <c r="AB18" s="428">
        <f t="shared" si="1"/>
        <v>0</v>
      </c>
    </row>
    <row r="19" spans="1:28" ht="16.5" customHeight="1" x14ac:dyDescent="0.25">
      <c r="A19" s="15">
        <v>12</v>
      </c>
      <c r="B19" s="54" t="s">
        <v>156</v>
      </c>
      <c r="C19" s="17" t="s">
        <v>12</v>
      </c>
      <c r="D19" s="432">
        <f>'Вт День 2 Нед 2'!AD19</f>
        <v>0</v>
      </c>
      <c r="E19" s="432"/>
      <c r="F19" s="38"/>
      <c r="G19" s="144"/>
      <c r="H19" s="38"/>
      <c r="I19" s="38"/>
      <c r="J19" s="38"/>
      <c r="K19" s="348">
        <f t="shared" si="2"/>
        <v>0</v>
      </c>
      <c r="L19" s="144"/>
      <c r="M19" s="144"/>
      <c r="N19" s="38"/>
      <c r="O19" s="38"/>
      <c r="P19" s="38"/>
      <c r="Q19" s="38"/>
      <c r="R19" s="348">
        <f t="shared" si="3"/>
        <v>0</v>
      </c>
      <c r="S19" s="38"/>
      <c r="T19" s="38"/>
      <c r="U19" s="38"/>
      <c r="V19" s="203">
        <f t="shared" si="4"/>
        <v>0</v>
      </c>
      <c r="W19" s="38"/>
      <c r="X19" s="38"/>
      <c r="Y19" s="38"/>
      <c r="Z19" s="170">
        <f t="shared" si="5"/>
        <v>0</v>
      </c>
      <c r="AA19" s="173">
        <f t="shared" si="0"/>
        <v>0</v>
      </c>
      <c r="AB19" s="428">
        <f t="shared" si="1"/>
        <v>0</v>
      </c>
    </row>
    <row r="20" spans="1:28" x14ac:dyDescent="0.25">
      <c r="A20" s="6"/>
      <c r="B20" s="64" t="s">
        <v>40</v>
      </c>
      <c r="C20" s="52"/>
      <c r="D20" s="432">
        <f>'Вт День 2 Нед 2'!AD20</f>
        <v>0</v>
      </c>
      <c r="E20" s="52"/>
      <c r="F20" s="145"/>
      <c r="G20" s="146"/>
      <c r="H20" s="145"/>
      <c r="I20" s="147"/>
      <c r="J20" s="147"/>
      <c r="K20" s="348">
        <f t="shared" si="2"/>
        <v>0</v>
      </c>
      <c r="L20" s="146"/>
      <c r="M20" s="146"/>
      <c r="N20" s="145"/>
      <c r="O20" s="147"/>
      <c r="P20" s="147"/>
      <c r="Q20" s="147"/>
      <c r="R20" s="348">
        <f t="shared" si="3"/>
        <v>0</v>
      </c>
      <c r="S20" s="38"/>
      <c r="T20" s="147"/>
      <c r="U20" s="147"/>
      <c r="V20" s="203">
        <f t="shared" si="4"/>
        <v>0</v>
      </c>
      <c r="W20" s="147"/>
      <c r="X20" s="147"/>
      <c r="Y20" s="147"/>
      <c r="Z20" s="170">
        <f t="shared" si="5"/>
        <v>0</v>
      </c>
      <c r="AA20" s="173">
        <f t="shared" si="0"/>
        <v>0</v>
      </c>
      <c r="AB20" s="428">
        <f t="shared" si="1"/>
        <v>0</v>
      </c>
    </row>
    <row r="21" spans="1:28" x14ac:dyDescent="0.25">
      <c r="A21" s="15">
        <v>13</v>
      </c>
      <c r="B21" s="16" t="s">
        <v>41</v>
      </c>
      <c r="C21" s="17" t="s">
        <v>12</v>
      </c>
      <c r="D21" s="432">
        <f>'Вт День 2 Нед 2'!AD21</f>
        <v>-0.1258</v>
      </c>
      <c r="E21" s="432"/>
      <c r="F21" s="38"/>
      <c r="G21" s="489"/>
      <c r="H21" s="404">
        <v>0.01</v>
      </c>
      <c r="I21" s="38"/>
      <c r="J21" s="38"/>
      <c r="K21" s="348">
        <f t="shared" si="2"/>
        <v>0.01</v>
      </c>
      <c r="L21" s="405"/>
      <c r="M21" s="489"/>
      <c r="N21" s="404">
        <v>0.01</v>
      </c>
      <c r="O21" s="38"/>
      <c r="P21" s="38"/>
      <c r="Q21" s="38"/>
      <c r="R21" s="348">
        <f t="shared" si="3"/>
        <v>0.01</v>
      </c>
      <c r="S21" s="38"/>
      <c r="T21" s="38"/>
      <c r="U21" s="38"/>
      <c r="V21" s="203">
        <f t="shared" si="4"/>
        <v>0</v>
      </c>
      <c r="W21" s="404">
        <v>5.0000000000000001E-3</v>
      </c>
      <c r="X21" s="38"/>
      <c r="Y21" s="38"/>
      <c r="Z21" s="170">
        <f t="shared" si="5"/>
        <v>5.0000000000000001E-3</v>
      </c>
      <c r="AA21" s="173">
        <f t="shared" si="0"/>
        <v>2.5000000000000001E-2</v>
      </c>
      <c r="AB21" s="428">
        <f t="shared" si="1"/>
        <v>-0.15079999999999999</v>
      </c>
    </row>
    <row r="22" spans="1:28" x14ac:dyDescent="0.25">
      <c r="A22" s="15">
        <v>14</v>
      </c>
      <c r="B22" s="16" t="s">
        <v>42</v>
      </c>
      <c r="C22" s="17" t="s">
        <v>12</v>
      </c>
      <c r="D22" s="432">
        <f>'Вт День 2 Нед 2'!AD22</f>
        <v>-7.5599999999999987E-2</v>
      </c>
      <c r="E22" s="432"/>
      <c r="F22" s="38"/>
      <c r="G22" s="144"/>
      <c r="H22" s="38"/>
      <c r="I22" s="38"/>
      <c r="J22" s="38"/>
      <c r="K22" s="348">
        <f t="shared" si="2"/>
        <v>0</v>
      </c>
      <c r="L22" s="144"/>
      <c r="M22" s="144"/>
      <c r="N22" s="38"/>
      <c r="O22" s="38"/>
      <c r="P22" s="38"/>
      <c r="Q22" s="38"/>
      <c r="R22" s="348">
        <f t="shared" si="3"/>
        <v>0</v>
      </c>
      <c r="S22" s="38"/>
      <c r="T22" s="38"/>
      <c r="U22" s="38"/>
      <c r="V22" s="203">
        <f t="shared" si="4"/>
        <v>0</v>
      </c>
      <c r="W22" s="38"/>
      <c r="X22" s="38"/>
      <c r="Y22" s="38"/>
      <c r="Z22" s="170">
        <f t="shared" si="5"/>
        <v>0</v>
      </c>
      <c r="AA22" s="173">
        <f t="shared" si="0"/>
        <v>0</v>
      </c>
      <c r="AB22" s="428">
        <f t="shared" si="1"/>
        <v>-7.5599999999999987E-2</v>
      </c>
    </row>
    <row r="23" spans="1:28" ht="15" customHeight="1" x14ac:dyDescent="0.25">
      <c r="A23" s="15">
        <v>15</v>
      </c>
      <c r="B23" s="16" t="s">
        <v>43</v>
      </c>
      <c r="C23" s="17" t="s">
        <v>12</v>
      </c>
      <c r="D23" s="432">
        <f>'Вт День 2 Нед 2'!AD23</f>
        <v>-1.0200000000000001E-2</v>
      </c>
      <c r="E23" s="432"/>
      <c r="F23" s="38"/>
      <c r="G23" s="144"/>
      <c r="H23" s="38"/>
      <c r="I23" s="38"/>
      <c r="J23" s="38"/>
      <c r="K23" s="348">
        <f t="shared" si="2"/>
        <v>0</v>
      </c>
      <c r="L23" s="144"/>
      <c r="M23" s="144"/>
      <c r="N23" s="38"/>
      <c r="O23" s="38"/>
      <c r="P23" s="38"/>
      <c r="Q23" s="38"/>
      <c r="R23" s="348">
        <f t="shared" si="3"/>
        <v>0</v>
      </c>
      <c r="S23" s="38"/>
      <c r="T23" s="38"/>
      <c r="U23" s="38"/>
      <c r="V23" s="203">
        <f t="shared" si="4"/>
        <v>0</v>
      </c>
      <c r="W23" s="38"/>
      <c r="X23" s="38"/>
      <c r="Y23" s="38"/>
      <c r="Z23" s="170">
        <f t="shared" si="5"/>
        <v>0</v>
      </c>
      <c r="AA23" s="173">
        <f t="shared" si="0"/>
        <v>0</v>
      </c>
      <c r="AB23" s="428">
        <f t="shared" si="1"/>
        <v>-1.0200000000000001E-2</v>
      </c>
    </row>
    <row r="24" spans="1:28" x14ac:dyDescent="0.25">
      <c r="A24" s="6"/>
      <c r="B24" s="64" t="s">
        <v>15</v>
      </c>
      <c r="C24" s="52"/>
      <c r="D24" s="432">
        <f>'Вт День 2 Нед 2'!AD24</f>
        <v>0</v>
      </c>
      <c r="E24" s="52"/>
      <c r="F24" s="145"/>
      <c r="G24" s="146"/>
      <c r="H24" s="145"/>
      <c r="I24" s="147"/>
      <c r="J24" s="147"/>
      <c r="K24" s="348">
        <f t="shared" si="2"/>
        <v>0</v>
      </c>
      <c r="L24" s="146"/>
      <c r="M24" s="146"/>
      <c r="N24" s="145"/>
      <c r="O24" s="147"/>
      <c r="P24" s="147"/>
      <c r="Q24" s="147"/>
      <c r="R24" s="348">
        <f t="shared" si="3"/>
        <v>0</v>
      </c>
      <c r="S24" s="38"/>
      <c r="T24" s="147"/>
      <c r="U24" s="147"/>
      <c r="V24" s="203">
        <f t="shared" si="4"/>
        <v>0</v>
      </c>
      <c r="W24" s="147"/>
      <c r="X24" s="147"/>
      <c r="Y24" s="147"/>
      <c r="Z24" s="170">
        <f t="shared" si="5"/>
        <v>0</v>
      </c>
      <c r="AA24" s="173">
        <f t="shared" si="0"/>
        <v>0</v>
      </c>
      <c r="AB24" s="428">
        <f t="shared" si="1"/>
        <v>0</v>
      </c>
    </row>
    <row r="25" spans="1:28" ht="15" customHeight="1" x14ac:dyDescent="0.25">
      <c r="A25" s="15">
        <v>16</v>
      </c>
      <c r="B25" s="19" t="s">
        <v>16</v>
      </c>
      <c r="C25" s="20" t="s">
        <v>12</v>
      </c>
      <c r="D25" s="432">
        <f>'Вт День 2 Нед 2'!AD25</f>
        <v>0</v>
      </c>
      <c r="E25" s="432"/>
      <c r="F25" s="38"/>
      <c r="G25" s="144"/>
      <c r="H25" s="38"/>
      <c r="I25" s="38"/>
      <c r="J25" s="38"/>
      <c r="K25" s="348">
        <f t="shared" si="2"/>
        <v>0</v>
      </c>
      <c r="L25" s="144"/>
      <c r="M25" s="144"/>
      <c r="N25" s="38"/>
      <c r="O25" s="38"/>
      <c r="P25" s="38"/>
      <c r="Q25" s="38"/>
      <c r="R25" s="348">
        <f t="shared" si="3"/>
        <v>0</v>
      </c>
      <c r="S25" s="38"/>
      <c r="T25" s="38"/>
      <c r="U25" s="38"/>
      <c r="V25" s="203">
        <f t="shared" si="4"/>
        <v>0</v>
      </c>
      <c r="W25" s="38"/>
      <c r="X25" s="38"/>
      <c r="Y25" s="38"/>
      <c r="Z25" s="170">
        <f t="shared" si="5"/>
        <v>0</v>
      </c>
      <c r="AA25" s="173">
        <f t="shared" si="0"/>
        <v>0</v>
      </c>
      <c r="AB25" s="428">
        <f t="shared" si="1"/>
        <v>0</v>
      </c>
    </row>
    <row r="26" spans="1:28" ht="15" customHeight="1" x14ac:dyDescent="0.25">
      <c r="A26" s="15">
        <v>17</v>
      </c>
      <c r="B26" s="20" t="s">
        <v>208</v>
      </c>
      <c r="C26" s="20" t="s">
        <v>12</v>
      </c>
      <c r="D26" s="432">
        <f>'Вт День 2 Нед 2'!AD26</f>
        <v>-9.9939999999999987E-2</v>
      </c>
      <c r="E26" s="432"/>
      <c r="F26" s="38"/>
      <c r="G26" s="144"/>
      <c r="H26" s="38"/>
      <c r="I26" s="38"/>
      <c r="J26" s="38"/>
      <c r="K26" s="348">
        <f t="shared" si="2"/>
        <v>0</v>
      </c>
      <c r="L26" s="144"/>
      <c r="M26" s="144"/>
      <c r="N26" s="38"/>
      <c r="O26" s="38"/>
      <c r="P26" s="38"/>
      <c r="Q26" s="38"/>
      <c r="R26" s="348">
        <f t="shared" si="3"/>
        <v>0</v>
      </c>
      <c r="S26" s="38"/>
      <c r="T26" s="38"/>
      <c r="U26" s="38"/>
      <c r="V26" s="203">
        <f t="shared" si="4"/>
        <v>0</v>
      </c>
      <c r="W26" s="404">
        <v>1.197E-2</v>
      </c>
      <c r="X26" s="38"/>
      <c r="Y26" s="38"/>
      <c r="Z26" s="170">
        <f t="shared" si="5"/>
        <v>1.197E-2</v>
      </c>
      <c r="AA26" s="173">
        <f t="shared" si="0"/>
        <v>1.197E-2</v>
      </c>
      <c r="AB26" s="428">
        <f t="shared" si="1"/>
        <v>-0.11190999999999998</v>
      </c>
    </row>
    <row r="27" spans="1:28" ht="15" customHeight="1" x14ac:dyDescent="0.25">
      <c r="A27" s="15">
        <v>18</v>
      </c>
      <c r="B27" s="16" t="s">
        <v>17</v>
      </c>
      <c r="C27" s="17" t="s">
        <v>12</v>
      </c>
      <c r="D27" s="432">
        <f>'Вт День 2 Нед 2'!AD27</f>
        <v>0</v>
      </c>
      <c r="E27" s="432"/>
      <c r="F27" s="38"/>
      <c r="G27" s="144"/>
      <c r="H27" s="483"/>
      <c r="I27" s="38"/>
      <c r="J27" s="38"/>
      <c r="K27" s="348">
        <f t="shared" si="2"/>
        <v>0</v>
      </c>
      <c r="L27" s="144"/>
      <c r="M27" s="144"/>
      <c r="N27" s="483"/>
      <c r="O27" s="38"/>
      <c r="P27" s="38"/>
      <c r="Q27" s="38"/>
      <c r="R27" s="348">
        <f t="shared" si="3"/>
        <v>0</v>
      </c>
      <c r="S27" s="38"/>
      <c r="T27" s="38"/>
      <c r="U27" s="38"/>
      <c r="V27" s="203">
        <f t="shared" si="4"/>
        <v>0</v>
      </c>
      <c r="W27" s="38"/>
      <c r="X27" s="38"/>
      <c r="Y27" s="38"/>
      <c r="Z27" s="170">
        <f t="shared" si="5"/>
        <v>0</v>
      </c>
      <c r="AA27" s="173">
        <f t="shared" si="0"/>
        <v>0</v>
      </c>
      <c r="AB27" s="428">
        <f t="shared" si="1"/>
        <v>0</v>
      </c>
    </row>
    <row r="28" spans="1:28" ht="15" customHeight="1" x14ac:dyDescent="0.25">
      <c r="A28" s="15">
        <v>19</v>
      </c>
      <c r="B28" s="16" t="s">
        <v>91</v>
      </c>
      <c r="C28" s="17" t="s">
        <v>12</v>
      </c>
      <c r="D28" s="432">
        <f>'Вт День 2 Нед 2'!AD28</f>
        <v>-0.41799999999999998</v>
      </c>
      <c r="E28" s="432"/>
      <c r="F28" s="38"/>
      <c r="G28" s="144"/>
      <c r="H28" s="38"/>
      <c r="I28" s="38"/>
      <c r="J28" s="38"/>
      <c r="K28" s="348">
        <f t="shared" si="2"/>
        <v>0</v>
      </c>
      <c r="L28" s="144"/>
      <c r="M28" s="144"/>
      <c r="N28" s="38"/>
      <c r="O28" s="38"/>
      <c r="P28" s="38"/>
      <c r="Q28" s="38"/>
      <c r="R28" s="348">
        <f t="shared" si="3"/>
        <v>0</v>
      </c>
      <c r="S28" s="38"/>
      <c r="T28" s="38"/>
      <c r="U28" s="38"/>
      <c r="V28" s="203">
        <f t="shared" si="4"/>
        <v>0</v>
      </c>
      <c r="W28" s="38"/>
      <c r="X28" s="38"/>
      <c r="Y28" s="38"/>
      <c r="Z28" s="170">
        <f t="shared" si="5"/>
        <v>0</v>
      </c>
      <c r="AA28" s="173">
        <f t="shared" si="0"/>
        <v>0</v>
      </c>
      <c r="AB28" s="428">
        <f t="shared" si="1"/>
        <v>-0.41799999999999998</v>
      </c>
    </row>
    <row r="29" spans="1:28" ht="15" customHeight="1" x14ac:dyDescent="0.25">
      <c r="A29" s="15">
        <v>20</v>
      </c>
      <c r="B29" s="16" t="s">
        <v>92</v>
      </c>
      <c r="C29" s="17" t="s">
        <v>12</v>
      </c>
      <c r="D29" s="432">
        <f>'Вт День 2 Нед 2'!AD29</f>
        <v>0</v>
      </c>
      <c r="E29" s="432"/>
      <c r="F29" s="38"/>
      <c r="G29" s="144"/>
      <c r="H29" s="38"/>
      <c r="I29" s="38"/>
      <c r="J29" s="38"/>
      <c r="K29" s="348">
        <f t="shared" si="2"/>
        <v>0</v>
      </c>
      <c r="L29" s="144"/>
      <c r="M29" s="144"/>
      <c r="N29" s="38"/>
      <c r="O29" s="38"/>
      <c r="P29" s="38"/>
      <c r="Q29" s="38"/>
      <c r="R29" s="348">
        <f t="shared" si="3"/>
        <v>0</v>
      </c>
      <c r="S29" s="38"/>
      <c r="T29" s="38"/>
      <c r="U29" s="38"/>
      <c r="V29" s="203">
        <f t="shared" si="4"/>
        <v>0</v>
      </c>
      <c r="W29" s="38"/>
      <c r="X29" s="38"/>
      <c r="Y29" s="38"/>
      <c r="Z29" s="170">
        <f t="shared" si="5"/>
        <v>0</v>
      </c>
      <c r="AA29" s="173">
        <f t="shared" si="0"/>
        <v>0</v>
      </c>
      <c r="AB29" s="428">
        <f t="shared" si="1"/>
        <v>0</v>
      </c>
    </row>
    <row r="30" spans="1:28" ht="15" customHeight="1" x14ac:dyDescent="0.25">
      <c r="A30" s="15">
        <v>21</v>
      </c>
      <c r="B30" s="16" t="s">
        <v>207</v>
      </c>
      <c r="C30" s="17" t="s">
        <v>12</v>
      </c>
      <c r="D30" s="432">
        <f>'Вт День 2 Нед 2'!AD30</f>
        <v>0</v>
      </c>
      <c r="E30" s="432"/>
      <c r="F30" s="38"/>
      <c r="G30" s="144"/>
      <c r="H30" s="38"/>
      <c r="I30" s="38"/>
      <c r="J30" s="38"/>
      <c r="K30" s="348">
        <f t="shared" si="2"/>
        <v>0</v>
      </c>
      <c r="L30" s="144"/>
      <c r="M30" s="144"/>
      <c r="N30" s="38"/>
      <c r="O30" s="38"/>
      <c r="P30" s="38"/>
      <c r="Q30" s="38"/>
      <c r="R30" s="348">
        <f t="shared" si="3"/>
        <v>0</v>
      </c>
      <c r="S30" s="38"/>
      <c r="T30" s="38"/>
      <c r="U30" s="38"/>
      <c r="V30" s="203">
        <f t="shared" si="4"/>
        <v>0</v>
      </c>
      <c r="W30" s="38"/>
      <c r="X30" s="38"/>
      <c r="Y30" s="38"/>
      <c r="Z30" s="170">
        <f t="shared" si="5"/>
        <v>0</v>
      </c>
      <c r="AA30" s="173">
        <f t="shared" si="0"/>
        <v>0</v>
      </c>
      <c r="AB30" s="428">
        <f t="shared" si="1"/>
        <v>0</v>
      </c>
    </row>
    <row r="31" spans="1:28" x14ac:dyDescent="0.25">
      <c r="A31" s="15">
        <v>22</v>
      </c>
      <c r="B31" s="19" t="s">
        <v>18</v>
      </c>
      <c r="C31" s="20" t="s">
        <v>12</v>
      </c>
      <c r="D31" s="432">
        <f>'Вт День 2 Нед 2'!AD31</f>
        <v>-0.34575</v>
      </c>
      <c r="E31" s="432"/>
      <c r="F31" s="38"/>
      <c r="G31" s="144"/>
      <c r="H31" s="404">
        <v>8.1199999999999994E-2</v>
      </c>
      <c r="I31" s="38"/>
      <c r="J31" s="38"/>
      <c r="K31" s="348">
        <f t="shared" si="2"/>
        <v>8.1199999999999994E-2</v>
      </c>
      <c r="L31" s="144"/>
      <c r="M31" s="144"/>
      <c r="N31" s="404">
        <v>8.1199999999999994E-2</v>
      </c>
      <c r="O31" s="38"/>
      <c r="P31" s="38"/>
      <c r="Q31" s="38"/>
      <c r="R31" s="348">
        <f t="shared" si="3"/>
        <v>8.1199999999999994E-2</v>
      </c>
      <c r="S31" s="38"/>
      <c r="T31" s="38"/>
      <c r="U31" s="38"/>
      <c r="V31" s="203">
        <f t="shared" si="4"/>
        <v>0</v>
      </c>
      <c r="W31" s="38"/>
      <c r="X31" s="38"/>
      <c r="Y31" s="38"/>
      <c r="Z31" s="170">
        <f t="shared" si="5"/>
        <v>0</v>
      </c>
      <c r="AA31" s="173">
        <f t="shared" si="0"/>
        <v>0.16239999999999999</v>
      </c>
      <c r="AB31" s="428">
        <f t="shared" si="1"/>
        <v>-0.50814999999999999</v>
      </c>
    </row>
    <row r="32" spans="1:28" ht="15" customHeight="1" x14ac:dyDescent="0.25">
      <c r="A32" s="15">
        <v>23</v>
      </c>
      <c r="B32" s="16" t="s">
        <v>169</v>
      </c>
      <c r="C32" s="17" t="s">
        <v>12</v>
      </c>
      <c r="D32" s="432">
        <f>'Вт День 2 Нед 2'!AD32</f>
        <v>0</v>
      </c>
      <c r="E32" s="432"/>
      <c r="F32" s="38"/>
      <c r="G32" s="144"/>
      <c r="H32" s="38"/>
      <c r="I32" s="38"/>
      <c r="J32" s="38"/>
      <c r="K32" s="348">
        <f t="shared" si="2"/>
        <v>0</v>
      </c>
      <c r="L32" s="144"/>
      <c r="M32" s="144"/>
      <c r="N32" s="38"/>
      <c r="O32" s="38"/>
      <c r="P32" s="38"/>
      <c r="Q32" s="38"/>
      <c r="R32" s="348">
        <f t="shared" si="3"/>
        <v>0</v>
      </c>
      <c r="S32" s="38"/>
      <c r="T32" s="38"/>
      <c r="U32" s="38"/>
      <c r="V32" s="203">
        <f t="shared" si="4"/>
        <v>0</v>
      </c>
      <c r="W32" s="38"/>
      <c r="X32" s="38"/>
      <c r="Y32" s="38"/>
      <c r="Z32" s="170">
        <f t="shared" si="5"/>
        <v>0</v>
      </c>
      <c r="AA32" s="173">
        <f t="shared" si="0"/>
        <v>0</v>
      </c>
      <c r="AB32" s="428">
        <f t="shared" si="1"/>
        <v>0</v>
      </c>
    </row>
    <row r="33" spans="1:28" ht="15" customHeight="1" x14ac:dyDescent="0.25">
      <c r="A33" s="15">
        <v>24</v>
      </c>
      <c r="B33" s="23" t="s">
        <v>106</v>
      </c>
      <c r="C33" s="17" t="s">
        <v>12</v>
      </c>
      <c r="D33" s="432">
        <f>'Вт День 2 Нед 2'!AD33</f>
        <v>0</v>
      </c>
      <c r="E33" s="432"/>
      <c r="F33" s="38"/>
      <c r="G33" s="144"/>
      <c r="H33" s="38"/>
      <c r="I33" s="38"/>
      <c r="J33" s="38"/>
      <c r="K33" s="348">
        <f t="shared" si="2"/>
        <v>0</v>
      </c>
      <c r="L33" s="144"/>
      <c r="M33" s="144"/>
      <c r="N33" s="38"/>
      <c r="O33" s="38"/>
      <c r="P33" s="38"/>
      <c r="Q33" s="38"/>
      <c r="R33" s="348">
        <f t="shared" si="3"/>
        <v>0</v>
      </c>
      <c r="S33" s="38"/>
      <c r="T33" s="38"/>
      <c r="U33" s="38"/>
      <c r="V33" s="203">
        <f t="shared" si="4"/>
        <v>0</v>
      </c>
      <c r="W33" s="38"/>
      <c r="X33" s="38"/>
      <c r="Y33" s="38"/>
      <c r="Z33" s="170">
        <f t="shared" si="5"/>
        <v>0</v>
      </c>
      <c r="AA33" s="173">
        <f t="shared" si="0"/>
        <v>0</v>
      </c>
      <c r="AB33" s="428">
        <f t="shared" si="1"/>
        <v>0</v>
      </c>
    </row>
    <row r="34" spans="1:28" ht="15" customHeight="1" x14ac:dyDescent="0.25">
      <c r="A34" s="15">
        <v>25</v>
      </c>
      <c r="B34" s="22" t="s">
        <v>168</v>
      </c>
      <c r="C34" s="17" t="s">
        <v>12</v>
      </c>
      <c r="D34" s="432">
        <f>'Вт День 2 Нед 2'!AD34</f>
        <v>-0.14699999999999999</v>
      </c>
      <c r="E34" s="432"/>
      <c r="F34" s="38"/>
      <c r="G34" s="144"/>
      <c r="H34" s="38"/>
      <c r="I34" s="38"/>
      <c r="J34" s="38"/>
      <c r="K34" s="348">
        <f t="shared" si="2"/>
        <v>0</v>
      </c>
      <c r="L34" s="144"/>
      <c r="M34" s="144"/>
      <c r="N34" s="38"/>
      <c r="O34" s="38"/>
      <c r="P34" s="38"/>
      <c r="Q34" s="38"/>
      <c r="R34" s="348">
        <f t="shared" si="3"/>
        <v>0</v>
      </c>
      <c r="S34" s="38"/>
      <c r="T34" s="38"/>
      <c r="U34" s="38"/>
      <c r="V34" s="203">
        <f t="shared" si="4"/>
        <v>0</v>
      </c>
      <c r="W34" s="38"/>
      <c r="X34" s="38"/>
      <c r="Y34" s="38"/>
      <c r="Z34" s="170">
        <f t="shared" si="5"/>
        <v>0</v>
      </c>
      <c r="AA34" s="173">
        <f t="shared" si="0"/>
        <v>0</v>
      </c>
      <c r="AB34" s="428">
        <f t="shared" si="1"/>
        <v>-0.14699999999999999</v>
      </c>
    </row>
    <row r="35" spans="1:28" ht="15" customHeight="1" x14ac:dyDescent="0.25">
      <c r="A35" s="15">
        <v>26</v>
      </c>
      <c r="B35" s="22" t="s">
        <v>114</v>
      </c>
      <c r="C35" s="17" t="s">
        <v>12</v>
      </c>
      <c r="D35" s="432">
        <f>'Вт День 2 Нед 2'!AD35</f>
        <v>0</v>
      </c>
      <c r="E35" s="432"/>
      <c r="F35" s="38"/>
      <c r="G35" s="144"/>
      <c r="H35" s="38"/>
      <c r="I35" s="38"/>
      <c r="J35" s="38"/>
      <c r="K35" s="348">
        <f t="shared" si="2"/>
        <v>0</v>
      </c>
      <c r="L35" s="144"/>
      <c r="M35" s="144"/>
      <c r="N35" s="38"/>
      <c r="O35" s="38"/>
      <c r="P35" s="38"/>
      <c r="Q35" s="38"/>
      <c r="R35" s="348">
        <f t="shared" si="3"/>
        <v>0</v>
      </c>
      <c r="S35" s="38"/>
      <c r="T35" s="38"/>
      <c r="U35" s="38"/>
      <c r="V35" s="203">
        <f t="shared" si="4"/>
        <v>0</v>
      </c>
      <c r="W35" s="38"/>
      <c r="X35" s="38"/>
      <c r="Y35" s="38"/>
      <c r="Z35" s="170">
        <f t="shared" si="5"/>
        <v>0</v>
      </c>
      <c r="AA35" s="173">
        <f t="shared" si="0"/>
        <v>0</v>
      </c>
      <c r="AB35" s="428">
        <f t="shared" si="1"/>
        <v>0</v>
      </c>
    </row>
    <row r="36" spans="1:28" x14ac:dyDescent="0.25">
      <c r="A36" s="6"/>
      <c r="B36" s="64" t="s">
        <v>20</v>
      </c>
      <c r="C36" s="52"/>
      <c r="D36" s="432">
        <f>'Вт День 2 Нед 2'!AD36</f>
        <v>0</v>
      </c>
      <c r="E36" s="52"/>
      <c r="F36" s="38"/>
      <c r="G36" s="144"/>
      <c r="H36" s="38"/>
      <c r="I36" s="38"/>
      <c r="J36" s="38"/>
      <c r="K36" s="348">
        <f t="shared" si="2"/>
        <v>0</v>
      </c>
      <c r="L36" s="144"/>
      <c r="M36" s="144"/>
      <c r="N36" s="38"/>
      <c r="O36" s="38"/>
      <c r="P36" s="38"/>
      <c r="Q36" s="38"/>
      <c r="R36" s="348">
        <f t="shared" si="3"/>
        <v>0</v>
      </c>
      <c r="S36" s="38"/>
      <c r="T36" s="38"/>
      <c r="U36" s="38"/>
      <c r="V36" s="203">
        <f t="shared" si="4"/>
        <v>0</v>
      </c>
      <c r="W36" s="38"/>
      <c r="X36" s="38"/>
      <c r="Y36" s="38"/>
      <c r="Z36" s="170">
        <f t="shared" si="5"/>
        <v>0</v>
      </c>
      <c r="AA36" s="173">
        <f t="shared" si="0"/>
        <v>0</v>
      </c>
      <c r="AB36" s="428">
        <f t="shared" si="1"/>
        <v>0</v>
      </c>
    </row>
    <row r="37" spans="1:28" ht="15" customHeight="1" x14ac:dyDescent="0.25">
      <c r="A37" s="15">
        <v>27</v>
      </c>
      <c r="B37" s="19" t="s">
        <v>21</v>
      </c>
      <c r="C37" s="20" t="s">
        <v>12</v>
      </c>
      <c r="D37" s="432">
        <f>'Вт День 2 Нед 2'!AD37</f>
        <v>0</v>
      </c>
      <c r="E37" s="432"/>
      <c r="F37" s="38"/>
      <c r="G37" s="144"/>
      <c r="H37" s="38"/>
      <c r="I37" s="38"/>
      <c r="J37" s="38"/>
      <c r="K37" s="348">
        <f t="shared" si="2"/>
        <v>0</v>
      </c>
      <c r="L37" s="144"/>
      <c r="M37" s="144"/>
      <c r="N37" s="38"/>
      <c r="O37" s="38"/>
      <c r="P37" s="38"/>
      <c r="Q37" s="38"/>
      <c r="R37" s="348">
        <f t="shared" si="3"/>
        <v>0</v>
      </c>
      <c r="S37" s="38"/>
      <c r="T37" s="38"/>
      <c r="U37" s="38"/>
      <c r="V37" s="203">
        <f t="shared" si="4"/>
        <v>0</v>
      </c>
      <c r="W37" s="38"/>
      <c r="X37" s="38"/>
      <c r="Y37" s="38"/>
      <c r="Z37" s="170">
        <f t="shared" si="5"/>
        <v>0</v>
      </c>
      <c r="AA37" s="173">
        <f t="shared" si="0"/>
        <v>0</v>
      </c>
      <c r="AB37" s="428">
        <f t="shared" si="1"/>
        <v>0</v>
      </c>
    </row>
    <row r="38" spans="1:28" x14ac:dyDescent="0.25">
      <c r="A38" s="15">
        <v>28</v>
      </c>
      <c r="B38" s="19" t="s">
        <v>22</v>
      </c>
      <c r="C38" s="20" t="s">
        <v>12</v>
      </c>
      <c r="D38" s="432">
        <f>'Вт День 2 Нед 2'!AD38</f>
        <v>-0.30932000000000004</v>
      </c>
      <c r="E38" s="432"/>
      <c r="F38" s="38"/>
      <c r="G38" s="144"/>
      <c r="H38" s="38"/>
      <c r="I38" s="38"/>
      <c r="J38" s="38"/>
      <c r="K38" s="348">
        <f t="shared" si="2"/>
        <v>0</v>
      </c>
      <c r="L38" s="144"/>
      <c r="M38" s="144"/>
      <c r="N38" s="38"/>
      <c r="O38" s="38"/>
      <c r="P38" s="38"/>
      <c r="Q38" s="38"/>
      <c r="R38" s="348">
        <f t="shared" si="3"/>
        <v>0</v>
      </c>
      <c r="S38" s="38"/>
      <c r="T38" s="38"/>
      <c r="U38" s="38"/>
      <c r="V38" s="203">
        <f t="shared" si="4"/>
        <v>0</v>
      </c>
      <c r="W38" s="38"/>
      <c r="X38" s="38"/>
      <c r="Y38" s="38"/>
      <c r="Z38" s="170">
        <f t="shared" si="5"/>
        <v>0</v>
      </c>
      <c r="AA38" s="173">
        <f t="shared" si="0"/>
        <v>0</v>
      </c>
      <c r="AB38" s="428">
        <f t="shared" si="1"/>
        <v>-0.30932000000000004</v>
      </c>
    </row>
    <row r="39" spans="1:28" ht="15" customHeight="1" x14ac:dyDescent="0.25">
      <c r="A39" s="15">
        <v>29</v>
      </c>
      <c r="B39" s="31" t="s">
        <v>209</v>
      </c>
      <c r="C39" s="20" t="s">
        <v>12</v>
      </c>
      <c r="D39" s="432">
        <f>'Вт День 2 Нед 2'!AD39</f>
        <v>-0.23624000000000001</v>
      </c>
      <c r="E39" s="432"/>
      <c r="F39" s="38"/>
      <c r="G39" s="144"/>
      <c r="H39" s="38"/>
      <c r="I39" s="38"/>
      <c r="J39" s="38"/>
      <c r="K39" s="348">
        <f t="shared" si="2"/>
        <v>0</v>
      </c>
      <c r="L39" s="144"/>
      <c r="M39" s="144"/>
      <c r="N39" s="38"/>
      <c r="O39" s="38"/>
      <c r="P39" s="38"/>
      <c r="Q39" s="38"/>
      <c r="R39" s="348">
        <f t="shared" si="3"/>
        <v>0</v>
      </c>
      <c r="S39" s="38"/>
      <c r="T39" s="38"/>
      <c r="U39" s="38"/>
      <c r="V39" s="203">
        <f t="shared" si="4"/>
        <v>0</v>
      </c>
      <c r="W39" s="38"/>
      <c r="X39" s="38"/>
      <c r="Y39" s="38"/>
      <c r="Z39" s="170">
        <f t="shared" si="5"/>
        <v>0</v>
      </c>
      <c r="AA39" s="173">
        <f t="shared" ref="AA39:AA70" si="6">K39+R39+V39+Z39</f>
        <v>0</v>
      </c>
      <c r="AB39" s="428">
        <f t="shared" ref="AB39:AB70" si="7">(D39+E39)-AA39</f>
        <v>-0.23624000000000001</v>
      </c>
    </row>
    <row r="40" spans="1:28" x14ac:dyDescent="0.25">
      <c r="A40" s="6"/>
      <c r="B40" s="64" t="s">
        <v>23</v>
      </c>
      <c r="C40" s="52"/>
      <c r="D40" s="432">
        <f>'Вт День 2 Нед 2'!AD40</f>
        <v>0</v>
      </c>
      <c r="E40" s="52"/>
      <c r="F40" s="145"/>
      <c r="G40" s="146"/>
      <c r="H40" s="145"/>
      <c r="I40" s="147"/>
      <c r="J40" s="147"/>
      <c r="K40" s="348">
        <f t="shared" si="2"/>
        <v>0</v>
      </c>
      <c r="L40" s="146"/>
      <c r="M40" s="146"/>
      <c r="N40" s="145"/>
      <c r="O40" s="147"/>
      <c r="P40" s="147"/>
      <c r="Q40" s="147"/>
      <c r="R40" s="348">
        <f t="shared" si="3"/>
        <v>0</v>
      </c>
      <c r="S40" s="38"/>
      <c r="T40" s="147"/>
      <c r="U40" s="147"/>
      <c r="V40" s="203">
        <f t="shared" si="4"/>
        <v>0</v>
      </c>
      <c r="W40" s="147"/>
      <c r="X40" s="147"/>
      <c r="Y40" s="147"/>
      <c r="Z40" s="170">
        <f t="shared" si="5"/>
        <v>0</v>
      </c>
      <c r="AA40" s="173">
        <f t="shared" si="6"/>
        <v>0</v>
      </c>
      <c r="AB40" s="428">
        <f t="shared" si="7"/>
        <v>0</v>
      </c>
    </row>
    <row r="41" spans="1:28" ht="15" customHeight="1" x14ac:dyDescent="0.25">
      <c r="A41" s="15">
        <v>30</v>
      </c>
      <c r="B41" s="16" t="s">
        <v>24</v>
      </c>
      <c r="C41" s="17" t="s">
        <v>12</v>
      </c>
      <c r="D41" s="432">
        <f>'Вт День 2 Нед 2'!AD41</f>
        <v>-0.01</v>
      </c>
      <c r="E41" s="432"/>
      <c r="F41" s="38"/>
      <c r="G41" s="144"/>
      <c r="H41" s="38"/>
      <c r="I41" s="38"/>
      <c r="J41" s="38"/>
      <c r="K41" s="348">
        <f t="shared" si="2"/>
        <v>0</v>
      </c>
      <c r="L41" s="144"/>
      <c r="M41" s="144"/>
      <c r="N41" s="38"/>
      <c r="O41" s="38"/>
      <c r="P41" s="38"/>
      <c r="Q41" s="38"/>
      <c r="R41" s="348">
        <f t="shared" si="3"/>
        <v>0</v>
      </c>
      <c r="S41" s="38"/>
      <c r="T41" s="38"/>
      <c r="U41" s="38"/>
      <c r="V41" s="203">
        <f t="shared" si="4"/>
        <v>0</v>
      </c>
      <c r="W41" s="38"/>
      <c r="X41" s="38"/>
      <c r="Y41" s="38"/>
      <c r="Z41" s="170">
        <f t="shared" si="5"/>
        <v>0</v>
      </c>
      <c r="AA41" s="173">
        <f t="shared" si="6"/>
        <v>0</v>
      </c>
      <c r="AB41" s="428">
        <f t="shared" si="7"/>
        <v>-0.01</v>
      </c>
    </row>
    <row r="42" spans="1:28" ht="15" customHeight="1" x14ac:dyDescent="0.25">
      <c r="A42" s="15">
        <v>31</v>
      </c>
      <c r="B42" s="19" t="s">
        <v>25</v>
      </c>
      <c r="C42" s="20" t="s">
        <v>12</v>
      </c>
      <c r="D42" s="432">
        <f>'Вт День 2 Нед 2'!AD42</f>
        <v>0</v>
      </c>
      <c r="E42" s="432"/>
      <c r="F42" s="38"/>
      <c r="G42" s="144"/>
      <c r="H42" s="38"/>
      <c r="I42" s="38"/>
      <c r="J42" s="38"/>
      <c r="K42" s="348">
        <f t="shared" si="2"/>
        <v>0</v>
      </c>
      <c r="L42" s="144"/>
      <c r="M42" s="144"/>
      <c r="N42" s="38"/>
      <c r="O42" s="38"/>
      <c r="P42" s="38"/>
      <c r="Q42" s="38"/>
      <c r="R42" s="348">
        <f t="shared" si="3"/>
        <v>0</v>
      </c>
      <c r="S42" s="38"/>
      <c r="T42" s="38"/>
      <c r="U42" s="38"/>
      <c r="V42" s="203">
        <f t="shared" si="4"/>
        <v>0</v>
      </c>
      <c r="W42" s="38"/>
      <c r="X42" s="38"/>
      <c r="Y42" s="38"/>
      <c r="Z42" s="170">
        <f t="shared" si="5"/>
        <v>0</v>
      </c>
      <c r="AA42" s="173">
        <f t="shared" si="6"/>
        <v>0</v>
      </c>
      <c r="AB42" s="428">
        <f t="shared" si="7"/>
        <v>0</v>
      </c>
    </row>
    <row r="43" spans="1:28" ht="15" customHeight="1" x14ac:dyDescent="0.25">
      <c r="A43" s="15">
        <v>32</v>
      </c>
      <c r="B43" s="19" t="s">
        <v>26</v>
      </c>
      <c r="C43" s="20" t="s">
        <v>12</v>
      </c>
      <c r="D43" s="432">
        <f>'Вт День 2 Нед 2'!AD43</f>
        <v>0</v>
      </c>
      <c r="E43" s="432"/>
      <c r="F43" s="38"/>
      <c r="G43" s="144"/>
      <c r="H43" s="38"/>
      <c r="I43" s="38"/>
      <c r="J43" s="38"/>
      <c r="K43" s="348">
        <f t="shared" si="2"/>
        <v>0</v>
      </c>
      <c r="L43" s="144"/>
      <c r="M43" s="144"/>
      <c r="N43" s="38"/>
      <c r="O43" s="38"/>
      <c r="P43" s="38"/>
      <c r="Q43" s="38"/>
      <c r="R43" s="348">
        <f t="shared" si="3"/>
        <v>0</v>
      </c>
      <c r="S43" s="38"/>
      <c r="T43" s="38"/>
      <c r="U43" s="38"/>
      <c r="V43" s="203">
        <f t="shared" si="4"/>
        <v>0</v>
      </c>
      <c r="W43" s="38"/>
      <c r="X43" s="38"/>
      <c r="Y43" s="38"/>
      <c r="Z43" s="170">
        <f t="shared" si="5"/>
        <v>0</v>
      </c>
      <c r="AA43" s="173">
        <f t="shared" si="6"/>
        <v>0</v>
      </c>
      <c r="AB43" s="428">
        <f t="shared" si="7"/>
        <v>0</v>
      </c>
    </row>
    <row r="44" spans="1:28" x14ac:dyDescent="0.25">
      <c r="A44" s="15">
        <v>33</v>
      </c>
      <c r="B44" s="19" t="s">
        <v>27</v>
      </c>
      <c r="C44" s="20" t="s">
        <v>12</v>
      </c>
      <c r="D44" s="432">
        <f>'Вт День 2 Нед 2'!AD44</f>
        <v>-0.6048</v>
      </c>
      <c r="E44" s="432"/>
      <c r="F44" s="38"/>
      <c r="G44" s="144"/>
      <c r="H44" s="38"/>
      <c r="I44" s="38"/>
      <c r="J44" s="38"/>
      <c r="K44" s="348">
        <f t="shared" si="2"/>
        <v>0</v>
      </c>
      <c r="L44" s="144"/>
      <c r="M44" s="144"/>
      <c r="N44" s="38"/>
      <c r="O44" s="38"/>
      <c r="P44" s="38"/>
      <c r="Q44" s="38"/>
      <c r="R44" s="348">
        <f t="shared" si="3"/>
        <v>0</v>
      </c>
      <c r="S44" s="38"/>
      <c r="T44" s="38"/>
      <c r="U44" s="38"/>
      <c r="V44" s="203">
        <f t="shared" si="4"/>
        <v>0</v>
      </c>
      <c r="W44" s="38"/>
      <c r="X44" s="38"/>
      <c r="Y44" s="38"/>
      <c r="Z44" s="170">
        <f t="shared" si="5"/>
        <v>0</v>
      </c>
      <c r="AA44" s="173">
        <f t="shared" si="6"/>
        <v>0</v>
      </c>
      <c r="AB44" s="428">
        <f t="shared" si="7"/>
        <v>-0.6048</v>
      </c>
    </row>
    <row r="45" spans="1:28" ht="15" customHeight="1" x14ac:dyDescent="0.25">
      <c r="A45" s="15">
        <v>34</v>
      </c>
      <c r="B45" s="16" t="s">
        <v>28</v>
      </c>
      <c r="C45" s="17" t="s">
        <v>12</v>
      </c>
      <c r="D45" s="432">
        <f>'Вт День 2 Нед 2'!AD45</f>
        <v>0</v>
      </c>
      <c r="E45" s="432"/>
      <c r="F45" s="38"/>
      <c r="G45" s="144"/>
      <c r="H45" s="38"/>
      <c r="I45" s="38"/>
      <c r="J45" s="38"/>
      <c r="K45" s="348">
        <f t="shared" si="2"/>
        <v>0</v>
      </c>
      <c r="L45" s="144"/>
      <c r="M45" s="144"/>
      <c r="N45" s="38"/>
      <c r="O45" s="38"/>
      <c r="P45" s="38"/>
      <c r="Q45" s="38"/>
      <c r="R45" s="348">
        <f t="shared" si="3"/>
        <v>0</v>
      </c>
      <c r="S45" s="38"/>
      <c r="T45" s="38"/>
      <c r="U45" s="38"/>
      <c r="V45" s="203">
        <f t="shared" si="4"/>
        <v>0</v>
      </c>
      <c r="W45" s="38"/>
      <c r="X45" s="38"/>
      <c r="Y45" s="38"/>
      <c r="Z45" s="170">
        <f t="shared" si="5"/>
        <v>0</v>
      </c>
      <c r="AA45" s="173">
        <f t="shared" si="6"/>
        <v>0</v>
      </c>
      <c r="AB45" s="428">
        <f t="shared" si="7"/>
        <v>0</v>
      </c>
    </row>
    <row r="46" spans="1:28" ht="15" customHeight="1" x14ac:dyDescent="0.25">
      <c r="A46" s="15">
        <v>35</v>
      </c>
      <c r="B46" s="16" t="s">
        <v>29</v>
      </c>
      <c r="C46" s="17" t="s">
        <v>12</v>
      </c>
      <c r="D46" s="432">
        <f>'Вт День 2 Нед 2'!AD46</f>
        <v>-0.14199999999999999</v>
      </c>
      <c r="E46" s="432"/>
      <c r="F46" s="38"/>
      <c r="G46" s="144"/>
      <c r="H46" s="38"/>
      <c r="I46" s="38"/>
      <c r="J46" s="38"/>
      <c r="K46" s="348">
        <f t="shared" si="2"/>
        <v>0</v>
      </c>
      <c r="L46" s="144"/>
      <c r="M46" s="144"/>
      <c r="N46" s="38"/>
      <c r="O46" s="38"/>
      <c r="P46" s="38"/>
      <c r="Q46" s="38"/>
      <c r="R46" s="348">
        <f t="shared" si="3"/>
        <v>0</v>
      </c>
      <c r="S46" s="38"/>
      <c r="T46" s="38"/>
      <c r="U46" s="38"/>
      <c r="V46" s="203">
        <f t="shared" si="4"/>
        <v>0</v>
      </c>
      <c r="W46" s="38"/>
      <c r="X46" s="38"/>
      <c r="Y46" s="38"/>
      <c r="Z46" s="170">
        <f t="shared" si="5"/>
        <v>0</v>
      </c>
      <c r="AA46" s="173">
        <f t="shared" si="6"/>
        <v>0</v>
      </c>
      <c r="AB46" s="428">
        <f t="shared" si="7"/>
        <v>-0.14199999999999999</v>
      </c>
    </row>
    <row r="47" spans="1:28" ht="15" customHeight="1" x14ac:dyDescent="0.25">
      <c r="A47" s="15">
        <v>36</v>
      </c>
      <c r="B47" s="16" t="s">
        <v>30</v>
      </c>
      <c r="C47" s="17" t="s">
        <v>12</v>
      </c>
      <c r="D47" s="432">
        <f>'Вт День 2 Нед 2'!AD47</f>
        <v>0</v>
      </c>
      <c r="E47" s="432"/>
      <c r="F47" s="38"/>
      <c r="G47" s="144"/>
      <c r="H47" s="38"/>
      <c r="I47" s="38"/>
      <c r="J47" s="38"/>
      <c r="K47" s="348">
        <f t="shared" si="2"/>
        <v>0</v>
      </c>
      <c r="L47" s="144"/>
      <c r="M47" s="144"/>
      <c r="N47" s="38"/>
      <c r="O47" s="38"/>
      <c r="P47" s="38"/>
      <c r="Q47" s="38"/>
      <c r="R47" s="348">
        <f t="shared" si="3"/>
        <v>0</v>
      </c>
      <c r="S47" s="38"/>
      <c r="T47" s="38"/>
      <c r="U47" s="38"/>
      <c r="V47" s="203">
        <f t="shared" si="4"/>
        <v>0</v>
      </c>
      <c r="W47" s="38"/>
      <c r="X47" s="38"/>
      <c r="Y47" s="38"/>
      <c r="Z47" s="170">
        <f t="shared" si="5"/>
        <v>0</v>
      </c>
      <c r="AA47" s="173">
        <f t="shared" si="6"/>
        <v>0</v>
      </c>
      <c r="AB47" s="428">
        <f t="shared" si="7"/>
        <v>0</v>
      </c>
    </row>
    <row r="48" spans="1:28" ht="15" customHeight="1" x14ac:dyDescent="0.25">
      <c r="A48" s="15">
        <v>37</v>
      </c>
      <c r="B48" s="16" t="s">
        <v>31</v>
      </c>
      <c r="C48" s="17" t="s">
        <v>12</v>
      </c>
      <c r="D48" s="432">
        <f>'Вт День 2 Нед 2'!AD48</f>
        <v>-5.0000000000000001E-3</v>
      </c>
      <c r="E48" s="432"/>
      <c r="F48" s="38"/>
      <c r="G48" s="144"/>
      <c r="H48" s="38"/>
      <c r="I48" s="38"/>
      <c r="J48" s="38"/>
      <c r="K48" s="348">
        <f t="shared" si="2"/>
        <v>0</v>
      </c>
      <c r="L48" s="144"/>
      <c r="M48" s="144"/>
      <c r="N48" s="38"/>
      <c r="O48" s="38"/>
      <c r="P48" s="38"/>
      <c r="Q48" s="38"/>
      <c r="R48" s="348">
        <f t="shared" si="3"/>
        <v>0</v>
      </c>
      <c r="S48" s="38"/>
      <c r="T48" s="38"/>
      <c r="U48" s="38"/>
      <c r="V48" s="203">
        <f t="shared" si="4"/>
        <v>0</v>
      </c>
      <c r="W48" s="38"/>
      <c r="X48" s="38"/>
      <c r="Y48" s="38"/>
      <c r="Z48" s="170">
        <f t="shared" si="5"/>
        <v>0</v>
      </c>
      <c r="AA48" s="173">
        <f t="shared" si="6"/>
        <v>0</v>
      </c>
      <c r="AB48" s="428">
        <f t="shared" si="7"/>
        <v>-5.0000000000000001E-3</v>
      </c>
    </row>
    <row r="49" spans="1:28" ht="15" customHeight="1" x14ac:dyDescent="0.25">
      <c r="A49" s="15">
        <v>38</v>
      </c>
      <c r="B49" s="16" t="s">
        <v>32</v>
      </c>
      <c r="C49" s="17" t="s">
        <v>12</v>
      </c>
      <c r="D49" s="432">
        <f>'Вт День 2 Нед 2'!AD49</f>
        <v>0</v>
      </c>
      <c r="E49" s="432"/>
      <c r="F49" s="38"/>
      <c r="G49" s="144"/>
      <c r="H49" s="38"/>
      <c r="I49" s="38"/>
      <c r="J49" s="38"/>
      <c r="K49" s="348">
        <f t="shared" si="2"/>
        <v>0</v>
      </c>
      <c r="L49" s="144"/>
      <c r="M49" s="144"/>
      <c r="N49" s="38"/>
      <c r="O49" s="38"/>
      <c r="P49" s="38"/>
      <c r="Q49" s="38"/>
      <c r="R49" s="348">
        <f t="shared" si="3"/>
        <v>0</v>
      </c>
      <c r="S49" s="38"/>
      <c r="T49" s="38"/>
      <c r="U49" s="38"/>
      <c r="V49" s="203">
        <f t="shared" si="4"/>
        <v>0</v>
      </c>
      <c r="W49" s="38"/>
      <c r="X49" s="38"/>
      <c r="Y49" s="38"/>
      <c r="Z49" s="170">
        <f t="shared" si="5"/>
        <v>0</v>
      </c>
      <c r="AA49" s="173">
        <f t="shared" si="6"/>
        <v>0</v>
      </c>
      <c r="AB49" s="428">
        <f t="shared" si="7"/>
        <v>0</v>
      </c>
    </row>
    <row r="50" spans="1:28" ht="15" customHeight="1" x14ac:dyDescent="0.25">
      <c r="A50" s="15">
        <v>39</v>
      </c>
      <c r="B50" s="16" t="s">
        <v>33</v>
      </c>
      <c r="C50" s="17" t="s">
        <v>12</v>
      </c>
      <c r="D50" s="432">
        <f>'Вт День 2 Нед 2'!AD50</f>
        <v>0</v>
      </c>
      <c r="E50" s="432"/>
      <c r="F50" s="38"/>
      <c r="G50" s="144"/>
      <c r="H50" s="38"/>
      <c r="I50" s="38"/>
      <c r="J50" s="38"/>
      <c r="K50" s="348">
        <f t="shared" si="2"/>
        <v>0</v>
      </c>
      <c r="L50" s="144"/>
      <c r="M50" s="144"/>
      <c r="N50" s="38"/>
      <c r="O50" s="38"/>
      <c r="P50" s="38"/>
      <c r="Q50" s="38"/>
      <c r="R50" s="348">
        <f t="shared" si="3"/>
        <v>0</v>
      </c>
      <c r="S50" s="38"/>
      <c r="T50" s="38"/>
      <c r="U50" s="38"/>
      <c r="V50" s="203">
        <f t="shared" si="4"/>
        <v>0</v>
      </c>
      <c r="W50" s="38"/>
      <c r="X50" s="38"/>
      <c r="Y50" s="38"/>
      <c r="Z50" s="170">
        <f t="shared" si="5"/>
        <v>0</v>
      </c>
      <c r="AA50" s="173">
        <f t="shared" si="6"/>
        <v>0</v>
      </c>
      <c r="AB50" s="428">
        <f t="shared" si="7"/>
        <v>0</v>
      </c>
    </row>
    <row r="51" spans="1:28" ht="15" customHeight="1" x14ac:dyDescent="0.25">
      <c r="A51" s="15">
        <v>40</v>
      </c>
      <c r="B51" s="16" t="s">
        <v>34</v>
      </c>
      <c r="C51" s="17" t="s">
        <v>12</v>
      </c>
      <c r="D51" s="432">
        <f>'Вт День 2 Нед 2'!AD51</f>
        <v>-2.9500000000000002E-2</v>
      </c>
      <c r="E51" s="432"/>
      <c r="F51" s="38"/>
      <c r="G51" s="144"/>
      <c r="H51" s="38"/>
      <c r="I51" s="38"/>
      <c r="J51" s="38"/>
      <c r="K51" s="348">
        <f t="shared" si="2"/>
        <v>0</v>
      </c>
      <c r="L51" s="144"/>
      <c r="M51" s="144"/>
      <c r="N51" s="38"/>
      <c r="O51" s="38"/>
      <c r="P51" s="38"/>
      <c r="Q51" s="38"/>
      <c r="R51" s="348">
        <f t="shared" si="3"/>
        <v>0</v>
      </c>
      <c r="S51" s="38"/>
      <c r="T51" s="38"/>
      <c r="U51" s="38"/>
      <c r="V51" s="203">
        <f t="shared" si="4"/>
        <v>0</v>
      </c>
      <c r="W51" s="38"/>
      <c r="X51" s="38"/>
      <c r="Y51" s="38"/>
      <c r="Z51" s="170">
        <f t="shared" si="5"/>
        <v>0</v>
      </c>
      <c r="AA51" s="173">
        <f t="shared" si="6"/>
        <v>0</v>
      </c>
      <c r="AB51" s="428">
        <f t="shared" si="7"/>
        <v>-2.9500000000000002E-2</v>
      </c>
    </row>
    <row r="52" spans="1:28" ht="15" customHeight="1" x14ac:dyDescent="0.25">
      <c r="A52" s="15">
        <v>41</v>
      </c>
      <c r="B52" s="19" t="s">
        <v>35</v>
      </c>
      <c r="C52" s="20" t="s">
        <v>12</v>
      </c>
      <c r="D52" s="432">
        <f>'Вт День 2 Нед 2'!AD52</f>
        <v>-0.43420000000000003</v>
      </c>
      <c r="E52" s="432"/>
      <c r="F52" s="38"/>
      <c r="G52" s="144"/>
      <c r="H52" s="404">
        <v>5.0999999999999997E-2</v>
      </c>
      <c r="I52" s="38"/>
      <c r="J52" s="38"/>
      <c r="K52" s="348">
        <f t="shared" si="2"/>
        <v>5.0999999999999997E-2</v>
      </c>
      <c r="L52" s="144"/>
      <c r="M52" s="144"/>
      <c r="N52" s="404">
        <v>5.0999999999999997E-2</v>
      </c>
      <c r="O52" s="38"/>
      <c r="P52" s="38"/>
      <c r="Q52" s="38"/>
      <c r="R52" s="348">
        <f t="shared" si="3"/>
        <v>5.0999999999999997E-2</v>
      </c>
      <c r="S52" s="38"/>
      <c r="T52" s="38"/>
      <c r="U52" s="38"/>
      <c r="V52" s="203">
        <f t="shared" si="4"/>
        <v>0</v>
      </c>
      <c r="W52" s="404">
        <v>0.02</v>
      </c>
      <c r="X52" s="38"/>
      <c r="Y52" s="38"/>
      <c r="Z52" s="170">
        <f t="shared" si="5"/>
        <v>0.02</v>
      </c>
      <c r="AA52" s="173">
        <f t="shared" si="6"/>
        <v>0.122</v>
      </c>
      <c r="AB52" s="428">
        <f t="shared" si="7"/>
        <v>-0.55620000000000003</v>
      </c>
    </row>
    <row r="53" spans="1:28" ht="15" customHeight="1" x14ac:dyDescent="0.25">
      <c r="A53" s="15">
        <v>42</v>
      </c>
      <c r="B53" s="22" t="s">
        <v>39</v>
      </c>
      <c r="C53" s="23" t="s">
        <v>12</v>
      </c>
      <c r="D53" s="432">
        <f>'Вт День 2 Нед 2'!AD53</f>
        <v>0</v>
      </c>
      <c r="E53" s="433"/>
      <c r="F53" s="38"/>
      <c r="G53" s="144"/>
      <c r="H53" s="38"/>
      <c r="I53" s="38"/>
      <c r="J53" s="38"/>
      <c r="K53" s="348">
        <f t="shared" si="2"/>
        <v>0</v>
      </c>
      <c r="L53" s="144"/>
      <c r="M53" s="144"/>
      <c r="N53" s="38"/>
      <c r="O53" s="38"/>
      <c r="P53" s="38"/>
      <c r="Q53" s="38"/>
      <c r="R53" s="348">
        <f t="shared" si="3"/>
        <v>0</v>
      </c>
      <c r="S53" s="38"/>
      <c r="T53" s="38"/>
      <c r="U53" s="38"/>
      <c r="V53" s="203">
        <f t="shared" si="4"/>
        <v>0</v>
      </c>
      <c r="W53" s="38"/>
      <c r="X53" s="38"/>
      <c r="Y53" s="38"/>
      <c r="Z53" s="170">
        <f t="shared" si="5"/>
        <v>0</v>
      </c>
      <c r="AA53" s="173">
        <f t="shared" si="6"/>
        <v>0</v>
      </c>
      <c r="AB53" s="428">
        <f t="shared" si="7"/>
        <v>0</v>
      </c>
    </row>
    <row r="54" spans="1:28" ht="15" customHeight="1" x14ac:dyDescent="0.25">
      <c r="A54" s="15">
        <v>43</v>
      </c>
      <c r="B54" s="19" t="s">
        <v>171</v>
      </c>
      <c r="C54" s="20" t="s">
        <v>12</v>
      </c>
      <c r="D54" s="432">
        <f>'Вт День 2 Нед 2'!AD54</f>
        <v>-0.02</v>
      </c>
      <c r="E54" s="432"/>
      <c r="F54" s="38"/>
      <c r="G54" s="144"/>
      <c r="H54" s="38"/>
      <c r="I54" s="38"/>
      <c r="J54" s="38"/>
      <c r="K54" s="348">
        <f t="shared" si="2"/>
        <v>0</v>
      </c>
      <c r="L54" s="144"/>
      <c r="M54" s="144"/>
      <c r="N54" s="38"/>
      <c r="O54" s="38"/>
      <c r="P54" s="38"/>
      <c r="Q54" s="38"/>
      <c r="R54" s="348">
        <f t="shared" si="3"/>
        <v>0</v>
      </c>
      <c r="S54" s="38"/>
      <c r="T54" s="38"/>
      <c r="U54" s="38"/>
      <c r="V54" s="203">
        <f t="shared" si="4"/>
        <v>0</v>
      </c>
      <c r="W54" s="38"/>
      <c r="X54" s="38"/>
      <c r="Y54" s="38"/>
      <c r="Z54" s="170">
        <f t="shared" si="5"/>
        <v>0</v>
      </c>
      <c r="AA54" s="173">
        <f t="shared" si="6"/>
        <v>0</v>
      </c>
      <c r="AB54" s="428">
        <f t="shared" si="7"/>
        <v>-0.02</v>
      </c>
    </row>
    <row r="55" spans="1:28" x14ac:dyDescent="0.25">
      <c r="A55" s="15">
        <v>44</v>
      </c>
      <c r="B55" s="16" t="s">
        <v>36</v>
      </c>
      <c r="C55" s="17" t="s">
        <v>12</v>
      </c>
      <c r="D55" s="432">
        <f>'Вт День 2 Нед 2'!AD55</f>
        <v>-3.3799999999999997E-2</v>
      </c>
      <c r="E55" s="432"/>
      <c r="F55" s="38"/>
      <c r="G55" s="489"/>
      <c r="H55" s="38"/>
      <c r="I55" s="38"/>
      <c r="J55" s="38"/>
      <c r="K55" s="348">
        <f t="shared" si="2"/>
        <v>0</v>
      </c>
      <c r="L55" s="405"/>
      <c r="M55" s="489"/>
      <c r="N55" s="38"/>
      <c r="O55" s="38"/>
      <c r="P55" s="38"/>
      <c r="Q55" s="38"/>
      <c r="R55" s="348">
        <f t="shared" si="3"/>
        <v>0</v>
      </c>
      <c r="S55" s="38"/>
      <c r="T55" s="38"/>
      <c r="U55" s="38"/>
      <c r="V55" s="203">
        <f t="shared" si="4"/>
        <v>0</v>
      </c>
      <c r="W55" s="38"/>
      <c r="X55" s="38"/>
      <c r="Y55" s="38"/>
      <c r="Z55" s="170">
        <f t="shared" si="5"/>
        <v>0</v>
      </c>
      <c r="AA55" s="173">
        <f t="shared" si="6"/>
        <v>0</v>
      </c>
      <c r="AB55" s="428">
        <f t="shared" si="7"/>
        <v>-3.3799999999999997E-2</v>
      </c>
    </row>
    <row r="56" spans="1:28" x14ac:dyDescent="0.25">
      <c r="A56" s="15">
        <v>45</v>
      </c>
      <c r="B56" s="16" t="s">
        <v>37</v>
      </c>
      <c r="C56" s="17" t="s">
        <v>12</v>
      </c>
      <c r="D56" s="432">
        <f>'Вт День 2 Нед 2'!AD56</f>
        <v>-0.40529999999999999</v>
      </c>
      <c r="E56" s="432"/>
      <c r="F56" s="38"/>
      <c r="G56" s="489"/>
      <c r="H56" s="38"/>
      <c r="I56" s="404">
        <v>0.01</v>
      </c>
      <c r="J56" s="38"/>
      <c r="K56" s="348">
        <f t="shared" si="2"/>
        <v>0.01</v>
      </c>
      <c r="L56" s="405"/>
      <c r="M56" s="489"/>
      <c r="N56" s="38"/>
      <c r="O56" s="404">
        <v>0.01</v>
      </c>
      <c r="P56" s="38"/>
      <c r="Q56" s="38"/>
      <c r="R56" s="348">
        <f t="shared" si="3"/>
        <v>0.01</v>
      </c>
      <c r="S56" s="38"/>
      <c r="T56" s="38"/>
      <c r="U56" s="203">
        <v>0.01</v>
      </c>
      <c r="V56" s="203">
        <f t="shared" si="4"/>
        <v>0.01</v>
      </c>
      <c r="W56" s="38"/>
      <c r="X56" s="170">
        <v>0.01</v>
      </c>
      <c r="Y56" s="38"/>
      <c r="Z56" s="170">
        <f t="shared" si="5"/>
        <v>0.01</v>
      </c>
      <c r="AA56" s="173">
        <f t="shared" si="6"/>
        <v>0.04</v>
      </c>
      <c r="AB56" s="428">
        <f t="shared" si="7"/>
        <v>-0.44529999999999997</v>
      </c>
    </row>
    <row r="57" spans="1:28" x14ac:dyDescent="0.25">
      <c r="A57" s="15">
        <v>46</v>
      </c>
      <c r="B57" s="16" t="s">
        <v>38</v>
      </c>
      <c r="C57" s="17" t="s">
        <v>12</v>
      </c>
      <c r="D57" s="432">
        <f>'Вт День 2 Нед 2'!AD57</f>
        <v>-3.3099999999999997E-2</v>
      </c>
      <c r="E57" s="432"/>
      <c r="F57" s="38"/>
      <c r="G57" s="489"/>
      <c r="H57" s="404">
        <v>5.0000000000000001E-4</v>
      </c>
      <c r="I57" s="38"/>
      <c r="J57" s="38"/>
      <c r="K57" s="348">
        <f t="shared" si="2"/>
        <v>5.0000000000000001E-4</v>
      </c>
      <c r="L57" s="405"/>
      <c r="M57" s="489"/>
      <c r="N57" s="404">
        <v>5.0000000000000001E-4</v>
      </c>
      <c r="O57" s="38"/>
      <c r="P57" s="38"/>
      <c r="Q57" s="38"/>
      <c r="R57" s="348">
        <f t="shared" si="3"/>
        <v>5.0000000000000001E-4</v>
      </c>
      <c r="S57" s="38"/>
      <c r="T57" s="38"/>
      <c r="U57" s="38"/>
      <c r="V57" s="203">
        <f t="shared" si="4"/>
        <v>0</v>
      </c>
      <c r="W57" s="404">
        <v>1E-4</v>
      </c>
      <c r="X57" s="38"/>
      <c r="Y57" s="38"/>
      <c r="Z57" s="170">
        <f t="shared" si="5"/>
        <v>1E-4</v>
      </c>
      <c r="AA57" s="173">
        <f t="shared" si="6"/>
        <v>1.1000000000000001E-3</v>
      </c>
      <c r="AB57" s="428">
        <f t="shared" si="7"/>
        <v>-3.4199999999999994E-2</v>
      </c>
    </row>
    <row r="58" spans="1:28" x14ac:dyDescent="0.25">
      <c r="A58" s="15">
        <v>47</v>
      </c>
      <c r="B58" s="16" t="s">
        <v>14</v>
      </c>
      <c r="C58" s="17" t="s">
        <v>12</v>
      </c>
      <c r="D58" s="432">
        <f>'Вт День 2 Нед 2'!AD58</f>
        <v>-4.4999999999999998E-2</v>
      </c>
      <c r="E58" s="432"/>
      <c r="F58" s="38"/>
      <c r="G58" s="489"/>
      <c r="H58" s="38"/>
      <c r="I58" s="38"/>
      <c r="J58" s="38"/>
      <c r="K58" s="348">
        <f t="shared" si="2"/>
        <v>0</v>
      </c>
      <c r="L58" s="144"/>
      <c r="M58" s="489"/>
      <c r="N58" s="38"/>
      <c r="O58" s="38"/>
      <c r="P58" s="38"/>
      <c r="Q58" s="38"/>
      <c r="R58" s="348">
        <f t="shared" si="3"/>
        <v>0</v>
      </c>
      <c r="S58" s="38"/>
      <c r="T58" s="38"/>
      <c r="U58" s="38"/>
      <c r="V58" s="203">
        <f t="shared" si="4"/>
        <v>0</v>
      </c>
      <c r="W58" s="38"/>
      <c r="X58" s="38"/>
      <c r="Y58" s="38"/>
      <c r="Z58" s="170">
        <f t="shared" si="5"/>
        <v>0</v>
      </c>
      <c r="AA58" s="173">
        <f t="shared" si="6"/>
        <v>0</v>
      </c>
      <c r="AB58" s="428">
        <f t="shared" si="7"/>
        <v>-4.4999999999999998E-2</v>
      </c>
    </row>
    <row r="59" spans="1:28" ht="15" customHeight="1" x14ac:dyDescent="0.25">
      <c r="A59" s="15">
        <v>48</v>
      </c>
      <c r="B59" s="22" t="s">
        <v>172</v>
      </c>
      <c r="C59" s="17" t="s">
        <v>12</v>
      </c>
      <c r="D59" s="432">
        <f>'Вт День 2 Нед 2'!AD59</f>
        <v>0</v>
      </c>
      <c r="E59" s="432"/>
      <c r="F59" s="38"/>
      <c r="G59" s="489"/>
      <c r="H59" s="38"/>
      <c r="I59" s="38"/>
      <c r="J59" s="38"/>
      <c r="K59" s="348">
        <f t="shared" si="2"/>
        <v>0</v>
      </c>
      <c r="L59" s="144"/>
      <c r="M59" s="489"/>
      <c r="N59" s="38"/>
      <c r="O59" s="38"/>
      <c r="P59" s="38"/>
      <c r="Q59" s="38"/>
      <c r="R59" s="348">
        <f t="shared" si="3"/>
        <v>0</v>
      </c>
      <c r="S59" s="38"/>
      <c r="T59" s="38"/>
      <c r="U59" s="38"/>
      <c r="V59" s="203">
        <f t="shared" si="4"/>
        <v>0</v>
      </c>
      <c r="W59" s="38"/>
      <c r="X59" s="38"/>
      <c r="Y59" s="38"/>
      <c r="Z59" s="170">
        <f t="shared" si="5"/>
        <v>0</v>
      </c>
      <c r="AA59" s="173">
        <f t="shared" si="6"/>
        <v>0</v>
      </c>
      <c r="AB59" s="428">
        <f t="shared" si="7"/>
        <v>0</v>
      </c>
    </row>
    <row r="60" spans="1:28" ht="15" customHeight="1" x14ac:dyDescent="0.25">
      <c r="A60" s="15">
        <v>49</v>
      </c>
      <c r="B60" s="22" t="s">
        <v>275</v>
      </c>
      <c r="C60" s="17" t="s">
        <v>12</v>
      </c>
      <c r="D60" s="432">
        <f>'Вт День 2 Нед 2'!AD60</f>
        <v>0</v>
      </c>
      <c r="E60" s="432"/>
      <c r="F60" s="38"/>
      <c r="G60" s="489"/>
      <c r="H60" s="38"/>
      <c r="I60" s="38"/>
      <c r="J60" s="38"/>
      <c r="K60" s="348">
        <f t="shared" si="2"/>
        <v>0</v>
      </c>
      <c r="L60" s="144"/>
      <c r="M60" s="489"/>
      <c r="N60" s="38"/>
      <c r="O60" s="38"/>
      <c r="P60" s="38"/>
      <c r="Q60" s="38"/>
      <c r="R60" s="348">
        <f t="shared" si="3"/>
        <v>0</v>
      </c>
      <c r="S60" s="38"/>
      <c r="T60" s="38"/>
      <c r="U60" s="38"/>
      <c r="V60" s="203">
        <f t="shared" si="4"/>
        <v>0</v>
      </c>
      <c r="W60" s="38"/>
      <c r="X60" s="38"/>
      <c r="Y60" s="38"/>
      <c r="Z60" s="170">
        <f t="shared" si="5"/>
        <v>0</v>
      </c>
      <c r="AA60" s="173">
        <f t="shared" si="6"/>
        <v>0</v>
      </c>
      <c r="AB60" s="428">
        <f t="shared" si="7"/>
        <v>0</v>
      </c>
    </row>
    <row r="61" spans="1:28" x14ac:dyDescent="0.25">
      <c r="A61" s="6"/>
      <c r="B61" s="64" t="s">
        <v>51</v>
      </c>
      <c r="C61" s="7"/>
      <c r="D61" s="432">
        <f>'Вт День 2 Нед 2'!AD61</f>
        <v>0</v>
      </c>
      <c r="E61" s="7"/>
      <c r="F61" s="38"/>
      <c r="G61" s="489"/>
      <c r="H61" s="38"/>
      <c r="I61" s="38"/>
      <c r="J61" s="38"/>
      <c r="K61" s="348">
        <f t="shared" si="2"/>
        <v>0</v>
      </c>
      <c r="L61" s="144"/>
      <c r="M61" s="489"/>
      <c r="N61" s="38"/>
      <c r="O61" s="38"/>
      <c r="P61" s="38"/>
      <c r="Q61" s="38"/>
      <c r="R61" s="348">
        <f t="shared" si="3"/>
        <v>0</v>
      </c>
      <c r="S61" s="38"/>
      <c r="T61" s="38"/>
      <c r="U61" s="38"/>
      <c r="V61" s="203">
        <f t="shared" si="4"/>
        <v>0</v>
      </c>
      <c r="W61" s="38"/>
      <c r="X61" s="38"/>
      <c r="Y61" s="38"/>
      <c r="Z61" s="170">
        <f t="shared" si="5"/>
        <v>0</v>
      </c>
      <c r="AA61" s="173">
        <f t="shared" si="6"/>
        <v>0</v>
      </c>
      <c r="AB61" s="428">
        <f t="shared" si="7"/>
        <v>0</v>
      </c>
    </row>
    <row r="62" spans="1:28" ht="15" customHeight="1" x14ac:dyDescent="0.25">
      <c r="A62" s="67">
        <v>50</v>
      </c>
      <c r="B62" s="19" t="s">
        <v>52</v>
      </c>
      <c r="C62" s="20" t="s">
        <v>12</v>
      </c>
      <c r="D62" s="432">
        <f>'Вт День 2 Нед 2'!AD62</f>
        <v>-0.29020000000000001</v>
      </c>
      <c r="E62" s="432"/>
      <c r="F62" s="38"/>
      <c r="G62" s="489"/>
      <c r="H62" s="38"/>
      <c r="I62" s="38"/>
      <c r="J62" s="38"/>
      <c r="K62" s="348">
        <f t="shared" si="2"/>
        <v>0</v>
      </c>
      <c r="L62" s="144"/>
      <c r="M62" s="489"/>
      <c r="N62" s="38"/>
      <c r="O62" s="38"/>
      <c r="P62" s="38"/>
      <c r="Q62" s="38"/>
      <c r="R62" s="348">
        <f t="shared" si="3"/>
        <v>0</v>
      </c>
      <c r="S62" s="38"/>
      <c r="T62" s="38"/>
      <c r="U62" s="38"/>
      <c r="V62" s="203">
        <f t="shared" si="4"/>
        <v>0</v>
      </c>
      <c r="W62" s="38"/>
      <c r="X62" s="38"/>
      <c r="Y62" s="38"/>
      <c r="Z62" s="170">
        <f t="shared" si="5"/>
        <v>0</v>
      </c>
      <c r="AA62" s="173">
        <f t="shared" si="6"/>
        <v>0</v>
      </c>
      <c r="AB62" s="428">
        <f t="shared" si="7"/>
        <v>-0.29020000000000001</v>
      </c>
    </row>
    <row r="63" spans="1:28" ht="15" customHeight="1" x14ac:dyDescent="0.25">
      <c r="A63" s="67">
        <v>51</v>
      </c>
      <c r="B63" s="19" t="s">
        <v>173</v>
      </c>
      <c r="C63" s="20" t="s">
        <v>12</v>
      </c>
      <c r="D63" s="432">
        <f>'Вт День 2 Нед 2'!AD63</f>
        <v>0</v>
      </c>
      <c r="E63" s="432"/>
      <c r="F63" s="38"/>
      <c r="G63" s="489"/>
      <c r="H63" s="38"/>
      <c r="I63" s="38"/>
      <c r="J63" s="38"/>
      <c r="K63" s="348">
        <f t="shared" si="2"/>
        <v>0</v>
      </c>
      <c r="L63" s="144"/>
      <c r="M63" s="489"/>
      <c r="N63" s="38"/>
      <c r="O63" s="38"/>
      <c r="P63" s="38"/>
      <c r="Q63" s="38"/>
      <c r="R63" s="348">
        <f t="shared" si="3"/>
        <v>0</v>
      </c>
      <c r="S63" s="38"/>
      <c r="T63" s="38"/>
      <c r="U63" s="38"/>
      <c r="V63" s="203">
        <f t="shared" si="4"/>
        <v>0</v>
      </c>
      <c r="W63" s="38"/>
      <c r="X63" s="38"/>
      <c r="Y63" s="38"/>
      <c r="Z63" s="170">
        <f t="shared" si="5"/>
        <v>0</v>
      </c>
      <c r="AA63" s="173">
        <f t="shared" si="6"/>
        <v>0</v>
      </c>
      <c r="AB63" s="428">
        <f t="shared" si="7"/>
        <v>0</v>
      </c>
    </row>
    <row r="64" spans="1:28" ht="15" customHeight="1" x14ac:dyDescent="0.25">
      <c r="A64" s="67">
        <v>52</v>
      </c>
      <c r="B64" s="19" t="s">
        <v>100</v>
      </c>
      <c r="C64" s="20" t="s">
        <v>12</v>
      </c>
      <c r="D64" s="432">
        <f>'Вт День 2 Нед 2'!AD64</f>
        <v>0</v>
      </c>
      <c r="E64" s="432"/>
      <c r="F64" s="38"/>
      <c r="G64" s="489"/>
      <c r="H64" s="38"/>
      <c r="I64" s="38"/>
      <c r="J64" s="38"/>
      <c r="K64" s="348">
        <f t="shared" si="2"/>
        <v>0</v>
      </c>
      <c r="L64" s="144"/>
      <c r="M64" s="489"/>
      <c r="N64" s="38"/>
      <c r="O64" s="38"/>
      <c r="P64" s="38"/>
      <c r="Q64" s="38"/>
      <c r="R64" s="348">
        <f t="shared" si="3"/>
        <v>0</v>
      </c>
      <c r="S64" s="38"/>
      <c r="T64" s="38"/>
      <c r="U64" s="38"/>
      <c r="V64" s="203">
        <f t="shared" si="4"/>
        <v>0</v>
      </c>
      <c r="W64" s="38"/>
      <c r="X64" s="38"/>
      <c r="Y64" s="38"/>
      <c r="Z64" s="170">
        <f t="shared" si="5"/>
        <v>0</v>
      </c>
      <c r="AA64" s="173">
        <f t="shared" si="6"/>
        <v>0</v>
      </c>
      <c r="AB64" s="428">
        <f t="shared" si="7"/>
        <v>0</v>
      </c>
    </row>
    <row r="65" spans="1:28" ht="15" customHeight="1" x14ac:dyDescent="0.25">
      <c r="A65" s="67">
        <v>53</v>
      </c>
      <c r="B65" s="19" t="s">
        <v>195</v>
      </c>
      <c r="C65" s="20" t="s">
        <v>12</v>
      </c>
      <c r="D65" s="432">
        <f>'Вт День 2 Нед 2'!AD65</f>
        <v>0</v>
      </c>
      <c r="E65" s="432"/>
      <c r="F65" s="38"/>
      <c r="G65" s="489"/>
      <c r="H65" s="38"/>
      <c r="I65" s="38"/>
      <c r="J65" s="38"/>
      <c r="K65" s="348">
        <f t="shared" si="2"/>
        <v>0</v>
      </c>
      <c r="L65" s="144"/>
      <c r="M65" s="489"/>
      <c r="N65" s="38"/>
      <c r="O65" s="38"/>
      <c r="P65" s="38"/>
      <c r="Q65" s="38"/>
      <c r="R65" s="348">
        <f t="shared" si="3"/>
        <v>0</v>
      </c>
      <c r="S65" s="38"/>
      <c r="T65" s="38"/>
      <c r="U65" s="38"/>
      <c r="V65" s="203">
        <f t="shared" si="4"/>
        <v>0</v>
      </c>
      <c r="W65" s="38"/>
      <c r="X65" s="38"/>
      <c r="Y65" s="38"/>
      <c r="Z65" s="170">
        <f t="shared" si="5"/>
        <v>0</v>
      </c>
      <c r="AA65" s="173">
        <f t="shared" si="6"/>
        <v>0</v>
      </c>
      <c r="AB65" s="428">
        <f t="shared" si="7"/>
        <v>0</v>
      </c>
    </row>
    <row r="66" spans="1:28" ht="15" customHeight="1" x14ac:dyDescent="0.25">
      <c r="A66" s="67">
        <v>54</v>
      </c>
      <c r="B66" s="16" t="s">
        <v>90</v>
      </c>
      <c r="C66" s="25" t="s">
        <v>12</v>
      </c>
      <c r="D66" s="432">
        <f>'Вт День 2 Нед 2'!AD66</f>
        <v>0</v>
      </c>
      <c r="E66" s="434"/>
      <c r="F66" s="38"/>
      <c r="G66" s="489"/>
      <c r="H66" s="38"/>
      <c r="I66" s="38"/>
      <c r="J66" s="38"/>
      <c r="K66" s="348">
        <f t="shared" si="2"/>
        <v>0</v>
      </c>
      <c r="L66" s="144"/>
      <c r="M66" s="489"/>
      <c r="N66" s="38"/>
      <c r="O66" s="38"/>
      <c r="P66" s="38"/>
      <c r="Q66" s="38"/>
      <c r="R66" s="348">
        <f t="shared" si="3"/>
        <v>0</v>
      </c>
      <c r="S66" s="38"/>
      <c r="T66" s="38"/>
      <c r="U66" s="38"/>
      <c r="V66" s="203">
        <f t="shared" si="4"/>
        <v>0</v>
      </c>
      <c r="W66" s="38"/>
      <c r="X66" s="38"/>
      <c r="Y66" s="38"/>
      <c r="Z66" s="170">
        <f t="shared" si="5"/>
        <v>0</v>
      </c>
      <c r="AA66" s="173">
        <f t="shared" si="6"/>
        <v>0</v>
      </c>
      <c r="AB66" s="428">
        <f t="shared" si="7"/>
        <v>0</v>
      </c>
    </row>
    <row r="67" spans="1:28" x14ac:dyDescent="0.25">
      <c r="A67" s="67">
        <v>55</v>
      </c>
      <c r="B67" s="47" t="s">
        <v>120</v>
      </c>
      <c r="C67" s="55" t="s">
        <v>12</v>
      </c>
      <c r="D67" s="432">
        <f>'Вт День 2 Нед 2'!AD67</f>
        <v>0</v>
      </c>
      <c r="E67" s="444"/>
      <c r="F67" s="38"/>
      <c r="G67" s="489"/>
      <c r="H67" s="38"/>
      <c r="I67" s="38"/>
      <c r="J67" s="38"/>
      <c r="K67" s="348">
        <f t="shared" si="2"/>
        <v>0</v>
      </c>
      <c r="L67" s="144"/>
      <c r="M67" s="489"/>
      <c r="N67" s="38"/>
      <c r="O67" s="38"/>
      <c r="P67" s="38"/>
      <c r="Q67" s="38"/>
      <c r="R67" s="348">
        <f t="shared" si="3"/>
        <v>0</v>
      </c>
      <c r="S67" s="38"/>
      <c r="T67" s="38"/>
      <c r="U67" s="38"/>
      <c r="V67" s="203">
        <f t="shared" si="4"/>
        <v>0</v>
      </c>
      <c r="W67" s="38"/>
      <c r="X67" s="38"/>
      <c r="Y67" s="38"/>
      <c r="Z67" s="170">
        <f t="shared" si="5"/>
        <v>0</v>
      </c>
      <c r="AA67" s="173">
        <f t="shared" si="6"/>
        <v>0</v>
      </c>
      <c r="AB67" s="428">
        <f t="shared" si="7"/>
        <v>0</v>
      </c>
    </row>
    <row r="68" spans="1:28" ht="15" customHeight="1" x14ac:dyDescent="0.25">
      <c r="A68" s="67">
        <v>56</v>
      </c>
      <c r="B68" s="19" t="s">
        <v>53</v>
      </c>
      <c r="C68" s="20" t="s">
        <v>12</v>
      </c>
      <c r="D68" s="432">
        <f>'Вт День 2 Нед 2'!AD68</f>
        <v>0</v>
      </c>
      <c r="E68" s="432"/>
      <c r="F68" s="38"/>
      <c r="G68" s="489"/>
      <c r="H68" s="38"/>
      <c r="I68" s="38"/>
      <c r="J68" s="38"/>
      <c r="K68" s="348">
        <f t="shared" si="2"/>
        <v>0</v>
      </c>
      <c r="L68" s="144"/>
      <c r="M68" s="489"/>
      <c r="N68" s="38"/>
      <c r="O68" s="38"/>
      <c r="P68" s="38"/>
      <c r="Q68" s="38"/>
      <c r="R68" s="348">
        <f t="shared" si="3"/>
        <v>0</v>
      </c>
      <c r="S68" s="38"/>
      <c r="T68" s="38"/>
      <c r="U68" s="38"/>
      <c r="V68" s="203">
        <f t="shared" si="4"/>
        <v>0</v>
      </c>
      <c r="W68" s="38"/>
      <c r="X68" s="38"/>
      <c r="Y68" s="38"/>
      <c r="Z68" s="170">
        <f t="shared" si="5"/>
        <v>0</v>
      </c>
      <c r="AA68" s="173">
        <f t="shared" si="6"/>
        <v>0</v>
      </c>
      <c r="AB68" s="428">
        <f t="shared" si="7"/>
        <v>0</v>
      </c>
    </row>
    <row r="69" spans="1:28" ht="15" customHeight="1" x14ac:dyDescent="0.25">
      <c r="A69" s="67">
        <v>57</v>
      </c>
      <c r="B69" s="16" t="s">
        <v>54</v>
      </c>
      <c r="C69" s="17" t="s">
        <v>12</v>
      </c>
      <c r="D69" s="432">
        <f>'Вт День 2 Нед 2'!AD69</f>
        <v>-2.7300000000000001E-2</v>
      </c>
      <c r="E69" s="432"/>
      <c r="F69" s="38"/>
      <c r="G69" s="489"/>
      <c r="H69" s="38"/>
      <c r="I69" s="38"/>
      <c r="J69" s="38"/>
      <c r="K69" s="348">
        <f t="shared" si="2"/>
        <v>0</v>
      </c>
      <c r="L69" s="144"/>
      <c r="M69" s="489"/>
      <c r="N69" s="38"/>
      <c r="O69" s="38"/>
      <c r="P69" s="38"/>
      <c r="Q69" s="38"/>
      <c r="R69" s="348">
        <f t="shared" si="3"/>
        <v>0</v>
      </c>
      <c r="S69" s="38"/>
      <c r="T69" s="38"/>
      <c r="U69" s="38"/>
      <c r="V69" s="203">
        <f t="shared" si="4"/>
        <v>0</v>
      </c>
      <c r="W69" s="38"/>
      <c r="X69" s="38"/>
      <c r="Y69" s="38"/>
      <c r="Z69" s="170">
        <f t="shared" si="5"/>
        <v>0</v>
      </c>
      <c r="AA69" s="173">
        <f t="shared" si="6"/>
        <v>0</v>
      </c>
      <c r="AB69" s="428">
        <f t="shared" si="7"/>
        <v>-2.7300000000000001E-2</v>
      </c>
    </row>
    <row r="70" spans="1:28" ht="15" customHeight="1" x14ac:dyDescent="0.25">
      <c r="A70" s="67">
        <v>58</v>
      </c>
      <c r="B70" s="16" t="s">
        <v>55</v>
      </c>
      <c r="C70" s="17" t="s">
        <v>12</v>
      </c>
      <c r="D70" s="432">
        <f>'Вт День 2 Нед 2'!AD70</f>
        <v>0</v>
      </c>
      <c r="E70" s="432"/>
      <c r="F70" s="38"/>
      <c r="G70" s="489"/>
      <c r="H70" s="38"/>
      <c r="I70" s="38"/>
      <c r="J70" s="38"/>
      <c r="K70" s="348">
        <f t="shared" si="2"/>
        <v>0</v>
      </c>
      <c r="L70" s="144"/>
      <c r="M70" s="489"/>
      <c r="N70" s="38"/>
      <c r="O70" s="38"/>
      <c r="P70" s="38"/>
      <c r="Q70" s="38"/>
      <c r="R70" s="348">
        <f t="shared" si="3"/>
        <v>0</v>
      </c>
      <c r="S70" s="38"/>
      <c r="T70" s="38"/>
      <c r="U70" s="38"/>
      <c r="V70" s="203">
        <f t="shared" si="4"/>
        <v>0</v>
      </c>
      <c r="W70" s="38"/>
      <c r="X70" s="38"/>
      <c r="Y70" s="38"/>
      <c r="Z70" s="170">
        <f t="shared" si="5"/>
        <v>0</v>
      </c>
      <c r="AA70" s="173">
        <f t="shared" si="6"/>
        <v>0</v>
      </c>
      <c r="AB70" s="428">
        <f t="shared" si="7"/>
        <v>0</v>
      </c>
    </row>
    <row r="71" spans="1:28" x14ac:dyDescent="0.25">
      <c r="A71" s="67">
        <v>59</v>
      </c>
      <c r="B71" s="16" t="s">
        <v>56</v>
      </c>
      <c r="C71" s="17" t="s">
        <v>12</v>
      </c>
      <c r="D71" s="432">
        <f>'Вт День 2 Нед 2'!AD71</f>
        <v>-1.9700000000000002E-2</v>
      </c>
      <c r="E71" s="432"/>
      <c r="F71" s="38"/>
      <c r="G71" s="489"/>
      <c r="H71" s="404">
        <v>4.8999999999999998E-3</v>
      </c>
      <c r="I71" s="38"/>
      <c r="J71" s="38"/>
      <c r="K71" s="348">
        <f t="shared" si="2"/>
        <v>4.8999999999999998E-3</v>
      </c>
      <c r="L71" s="405"/>
      <c r="M71" s="489"/>
      <c r="N71" s="404">
        <v>4.8999999999999998E-3</v>
      </c>
      <c r="O71" s="38"/>
      <c r="P71" s="38"/>
      <c r="Q71" s="38"/>
      <c r="R71" s="348">
        <f t="shared" si="3"/>
        <v>4.8999999999999998E-3</v>
      </c>
      <c r="S71" s="38"/>
      <c r="T71" s="38"/>
      <c r="U71" s="38"/>
      <c r="V71" s="203">
        <f t="shared" si="4"/>
        <v>0</v>
      </c>
      <c r="W71" s="38"/>
      <c r="X71" s="38"/>
      <c r="Y71" s="38"/>
      <c r="Z71" s="170">
        <f t="shared" si="5"/>
        <v>0</v>
      </c>
      <c r="AA71" s="173">
        <f t="shared" ref="AA71:AA102" si="8">K71+R71+V71+Z71</f>
        <v>9.7999999999999997E-3</v>
      </c>
      <c r="AB71" s="428">
        <f t="shared" ref="AB71:AB102" si="9">(D71+E71)-AA71</f>
        <v>-2.9500000000000002E-2</v>
      </c>
    </row>
    <row r="72" spans="1:28" ht="15" customHeight="1" x14ac:dyDescent="0.25">
      <c r="A72" s="67">
        <v>60</v>
      </c>
      <c r="B72" s="47" t="s">
        <v>107</v>
      </c>
      <c r="C72" s="55" t="s">
        <v>12</v>
      </c>
      <c r="D72" s="432">
        <f>'Вт День 2 Нед 2'!AD72</f>
        <v>0</v>
      </c>
      <c r="E72" s="444"/>
      <c r="F72" s="38"/>
      <c r="G72" s="144"/>
      <c r="H72" s="38"/>
      <c r="I72" s="38"/>
      <c r="J72" s="38"/>
      <c r="K72" s="348">
        <f t="shared" ref="K72:K135" si="10">(G72+H72+I72+J72)</f>
        <v>0</v>
      </c>
      <c r="L72" s="144"/>
      <c r="M72" s="144"/>
      <c r="N72" s="38"/>
      <c r="O72" s="38"/>
      <c r="P72" s="38"/>
      <c r="Q72" s="38"/>
      <c r="R72" s="348">
        <f t="shared" ref="R72:R135" si="11">(L72+M72+N72+O72+P72)*$R$5</f>
        <v>0</v>
      </c>
      <c r="S72" s="38"/>
      <c r="T72" s="38"/>
      <c r="U72" s="38"/>
      <c r="V72" s="203">
        <f t="shared" ref="V72:V135" si="12">(U72+T72)*$V$5</f>
        <v>0</v>
      </c>
      <c r="W72" s="38"/>
      <c r="X72" s="38"/>
      <c r="Y72" s="38"/>
      <c r="Z72" s="170">
        <f t="shared" ref="Z72:Z135" si="13">(Y72+X72+W72)*$Z$5</f>
        <v>0</v>
      </c>
      <c r="AA72" s="173">
        <f t="shared" si="8"/>
        <v>0</v>
      </c>
      <c r="AB72" s="428">
        <f t="shared" si="9"/>
        <v>0</v>
      </c>
    </row>
    <row r="73" spans="1:28" x14ac:dyDescent="0.25">
      <c r="A73" s="15"/>
      <c r="B73" s="268" t="s">
        <v>178</v>
      </c>
      <c r="C73" s="7"/>
      <c r="D73" s="432">
        <f>'Вт День 2 Нед 2'!AD73</f>
        <v>0</v>
      </c>
      <c r="E73" s="7"/>
      <c r="F73" s="38"/>
      <c r="G73" s="144"/>
      <c r="H73" s="38"/>
      <c r="I73" s="38"/>
      <c r="J73" s="38"/>
      <c r="K73" s="348">
        <f t="shared" si="10"/>
        <v>0</v>
      </c>
      <c r="L73" s="144"/>
      <c r="M73" s="144"/>
      <c r="N73" s="38"/>
      <c r="O73" s="38"/>
      <c r="P73" s="38"/>
      <c r="Q73" s="38"/>
      <c r="R73" s="348">
        <f t="shared" si="11"/>
        <v>0</v>
      </c>
      <c r="S73" s="38"/>
      <c r="T73" s="38"/>
      <c r="U73" s="38"/>
      <c r="V73" s="203">
        <f t="shared" si="12"/>
        <v>0</v>
      </c>
      <c r="W73" s="38"/>
      <c r="X73" s="38"/>
      <c r="Y73" s="38"/>
      <c r="Z73" s="170">
        <f t="shared" si="13"/>
        <v>0</v>
      </c>
      <c r="AA73" s="173">
        <f t="shared" si="8"/>
        <v>0</v>
      </c>
      <c r="AB73" s="428">
        <f t="shared" si="9"/>
        <v>0</v>
      </c>
    </row>
    <row r="74" spans="1:28" x14ac:dyDescent="0.25">
      <c r="A74" s="15">
        <v>61</v>
      </c>
      <c r="B74" s="16" t="s">
        <v>57</v>
      </c>
      <c r="C74" s="17" t="s">
        <v>12</v>
      </c>
      <c r="D74" s="432">
        <f>'Вт День 2 Нед 2'!AD74</f>
        <v>-1.5000000000000001E-2</v>
      </c>
      <c r="E74" s="432"/>
      <c r="F74" s="38"/>
      <c r="G74" s="144"/>
      <c r="H74" s="38"/>
      <c r="I74" s="38"/>
      <c r="J74" s="38"/>
      <c r="K74" s="348">
        <f t="shared" si="10"/>
        <v>0</v>
      </c>
      <c r="L74" s="144"/>
      <c r="M74" s="144"/>
      <c r="N74" s="38"/>
      <c r="O74" s="38"/>
      <c r="P74" s="38"/>
      <c r="Q74" s="38"/>
      <c r="R74" s="348">
        <f t="shared" si="11"/>
        <v>0</v>
      </c>
      <c r="S74" s="38"/>
      <c r="T74" s="38"/>
      <c r="U74" s="203">
        <v>5.0000000000000001E-4</v>
      </c>
      <c r="V74" s="203">
        <f t="shared" si="12"/>
        <v>5.0000000000000001E-4</v>
      </c>
      <c r="W74" s="38"/>
      <c r="X74" s="38"/>
      <c r="Y74" s="38"/>
      <c r="Z74" s="170">
        <f t="shared" si="13"/>
        <v>0</v>
      </c>
      <c r="AA74" s="173">
        <f t="shared" si="8"/>
        <v>5.0000000000000001E-4</v>
      </c>
      <c r="AB74" s="428">
        <f t="shared" si="9"/>
        <v>-1.5500000000000002E-2</v>
      </c>
    </row>
    <row r="75" spans="1:28" ht="15" customHeight="1" x14ac:dyDescent="0.25">
      <c r="A75" s="15">
        <v>62</v>
      </c>
      <c r="B75" s="16" t="s">
        <v>58</v>
      </c>
      <c r="C75" s="17" t="s">
        <v>12</v>
      </c>
      <c r="D75" s="432">
        <f>'Вт День 2 Нед 2'!AD75</f>
        <v>0</v>
      </c>
      <c r="E75" s="432"/>
      <c r="F75" s="38"/>
      <c r="G75" s="144"/>
      <c r="H75" s="38"/>
      <c r="I75" s="38"/>
      <c r="J75" s="38"/>
      <c r="K75" s="348">
        <f t="shared" si="10"/>
        <v>0</v>
      </c>
      <c r="L75" s="144"/>
      <c r="M75" s="144"/>
      <c r="N75" s="38"/>
      <c r="O75" s="38"/>
      <c r="P75" s="38"/>
      <c r="Q75" s="38"/>
      <c r="R75" s="348">
        <f t="shared" si="11"/>
        <v>0</v>
      </c>
      <c r="S75" s="38"/>
      <c r="T75" s="38"/>
      <c r="U75" s="38"/>
      <c r="V75" s="203">
        <f t="shared" si="12"/>
        <v>0</v>
      </c>
      <c r="W75" s="38"/>
      <c r="X75" s="38"/>
      <c r="Y75" s="38"/>
      <c r="Z75" s="170">
        <f t="shared" si="13"/>
        <v>0</v>
      </c>
      <c r="AA75" s="173">
        <f t="shared" si="8"/>
        <v>0</v>
      </c>
      <c r="AB75" s="428">
        <f t="shared" si="9"/>
        <v>0</v>
      </c>
    </row>
    <row r="76" spans="1:28" x14ac:dyDescent="0.25">
      <c r="A76" s="15">
        <v>63</v>
      </c>
      <c r="B76" s="16" t="s">
        <v>59</v>
      </c>
      <c r="C76" s="17" t="s">
        <v>12</v>
      </c>
      <c r="D76" s="432">
        <f>'Вт День 2 Нед 2'!AD76</f>
        <v>0</v>
      </c>
      <c r="E76" s="432"/>
      <c r="F76" s="38"/>
      <c r="G76" s="144"/>
      <c r="H76" s="38"/>
      <c r="I76" s="38"/>
      <c r="J76" s="38"/>
      <c r="K76" s="348">
        <f t="shared" si="10"/>
        <v>0</v>
      </c>
      <c r="L76" s="144"/>
      <c r="M76" s="144"/>
      <c r="N76" s="38"/>
      <c r="O76" s="38"/>
      <c r="P76" s="38"/>
      <c r="Q76" s="38"/>
      <c r="R76" s="348">
        <f t="shared" si="11"/>
        <v>0</v>
      </c>
      <c r="S76" s="38"/>
      <c r="T76" s="38"/>
      <c r="U76" s="38"/>
      <c r="V76" s="203">
        <f t="shared" si="12"/>
        <v>0</v>
      </c>
      <c r="W76" s="38"/>
      <c r="X76" s="38"/>
      <c r="Y76" s="38"/>
      <c r="Z76" s="170">
        <f t="shared" si="13"/>
        <v>0</v>
      </c>
      <c r="AA76" s="173">
        <f t="shared" si="8"/>
        <v>0</v>
      </c>
      <c r="AB76" s="428">
        <f t="shared" si="9"/>
        <v>0</v>
      </c>
    </row>
    <row r="77" spans="1:28" ht="15" customHeight="1" x14ac:dyDescent="0.25">
      <c r="A77" s="15">
        <v>64</v>
      </c>
      <c r="B77" s="16" t="s">
        <v>60</v>
      </c>
      <c r="C77" s="17" t="s">
        <v>12</v>
      </c>
      <c r="D77" s="432">
        <f>'Вт День 2 Нед 2'!AD77</f>
        <v>-0.01</v>
      </c>
      <c r="E77" s="432"/>
      <c r="F77" s="38"/>
      <c r="G77" s="144"/>
      <c r="H77" s="38"/>
      <c r="I77" s="38"/>
      <c r="J77" s="38"/>
      <c r="K77" s="348">
        <f t="shared" si="10"/>
        <v>0</v>
      </c>
      <c r="L77" s="144"/>
      <c r="M77" s="144"/>
      <c r="N77" s="38"/>
      <c r="O77" s="38"/>
      <c r="P77" s="38"/>
      <c r="Q77" s="38"/>
      <c r="R77" s="348">
        <f t="shared" si="11"/>
        <v>0</v>
      </c>
      <c r="S77" s="38"/>
      <c r="T77" s="38"/>
      <c r="U77" s="38"/>
      <c r="V77" s="203">
        <f t="shared" si="12"/>
        <v>0</v>
      </c>
      <c r="W77" s="38"/>
      <c r="X77" s="38"/>
      <c r="Y77" s="38"/>
      <c r="Z77" s="170">
        <f t="shared" si="13"/>
        <v>0</v>
      </c>
      <c r="AA77" s="173">
        <f t="shared" si="8"/>
        <v>0</v>
      </c>
      <c r="AB77" s="428">
        <f t="shared" si="9"/>
        <v>-0.01</v>
      </c>
    </row>
    <row r="78" spans="1:28" ht="15" customHeight="1" x14ac:dyDescent="0.25">
      <c r="A78" s="15">
        <v>65</v>
      </c>
      <c r="B78" s="16" t="s">
        <v>175</v>
      </c>
      <c r="C78" s="17" t="s">
        <v>12</v>
      </c>
      <c r="D78" s="432">
        <f>'Вт День 2 Нед 2'!AD78</f>
        <v>0</v>
      </c>
      <c r="E78" s="432"/>
      <c r="F78" s="38"/>
      <c r="G78" s="144"/>
      <c r="H78" s="38"/>
      <c r="I78" s="38"/>
      <c r="J78" s="38"/>
      <c r="K78" s="348">
        <f t="shared" si="10"/>
        <v>0</v>
      </c>
      <c r="L78" s="144"/>
      <c r="M78" s="144"/>
      <c r="N78" s="38"/>
      <c r="O78" s="38"/>
      <c r="P78" s="38"/>
      <c r="Q78" s="38"/>
      <c r="R78" s="348">
        <f t="shared" si="11"/>
        <v>0</v>
      </c>
      <c r="S78" s="38"/>
      <c r="T78" s="38"/>
      <c r="U78" s="38"/>
      <c r="V78" s="203">
        <f t="shared" si="12"/>
        <v>0</v>
      </c>
      <c r="W78" s="38"/>
      <c r="X78" s="38"/>
      <c r="Y78" s="38"/>
      <c r="Z78" s="170">
        <f t="shared" si="13"/>
        <v>0</v>
      </c>
      <c r="AA78" s="173">
        <f t="shared" si="8"/>
        <v>0</v>
      </c>
      <c r="AB78" s="428">
        <f t="shared" si="9"/>
        <v>0</v>
      </c>
    </row>
    <row r="79" spans="1:28" ht="15" customHeight="1" x14ac:dyDescent="0.25">
      <c r="A79" s="15"/>
      <c r="B79" s="268" t="s">
        <v>176</v>
      </c>
      <c r="C79" s="7"/>
      <c r="D79" s="432">
        <f>'Вт День 2 Нед 2'!AD79</f>
        <v>0</v>
      </c>
      <c r="E79" s="7"/>
      <c r="F79" s="38"/>
      <c r="G79" s="144"/>
      <c r="H79" s="38"/>
      <c r="I79" s="38"/>
      <c r="J79" s="38"/>
      <c r="K79" s="348">
        <f t="shared" si="10"/>
        <v>0</v>
      </c>
      <c r="L79" s="144"/>
      <c r="M79" s="144"/>
      <c r="N79" s="38"/>
      <c r="O79" s="38"/>
      <c r="P79" s="38"/>
      <c r="Q79" s="38"/>
      <c r="R79" s="348">
        <f t="shared" si="11"/>
        <v>0</v>
      </c>
      <c r="S79" s="38"/>
      <c r="T79" s="38"/>
      <c r="U79" s="38"/>
      <c r="V79" s="203">
        <f t="shared" si="12"/>
        <v>0</v>
      </c>
      <c r="W79" s="38"/>
      <c r="X79" s="38"/>
      <c r="Y79" s="38"/>
      <c r="Z79" s="170">
        <f t="shared" si="13"/>
        <v>0</v>
      </c>
      <c r="AA79" s="173">
        <f t="shared" si="8"/>
        <v>0</v>
      </c>
      <c r="AB79" s="428">
        <f t="shared" si="9"/>
        <v>0</v>
      </c>
    </row>
    <row r="80" spans="1:28" ht="15" customHeight="1" x14ac:dyDescent="0.25">
      <c r="A80" s="15">
        <v>66</v>
      </c>
      <c r="B80" s="19" t="s">
        <v>66</v>
      </c>
      <c r="C80" s="20" t="s">
        <v>12</v>
      </c>
      <c r="D80" s="432">
        <f>'Вт День 2 Нед 2'!AD80</f>
        <v>-0.18360000000000001</v>
      </c>
      <c r="E80" s="432"/>
      <c r="F80" s="38"/>
      <c r="G80" s="144"/>
      <c r="H80" s="38"/>
      <c r="I80" s="38"/>
      <c r="J80" s="38"/>
      <c r="K80" s="348">
        <f t="shared" si="10"/>
        <v>0</v>
      </c>
      <c r="L80" s="144"/>
      <c r="M80" s="144"/>
      <c r="N80" s="38"/>
      <c r="O80" s="38"/>
      <c r="P80" s="38"/>
      <c r="Q80" s="38"/>
      <c r="R80" s="348">
        <f t="shared" si="11"/>
        <v>0</v>
      </c>
      <c r="S80" s="38"/>
      <c r="T80" s="38"/>
      <c r="U80" s="38"/>
      <c r="V80" s="203">
        <f t="shared" si="12"/>
        <v>0</v>
      </c>
      <c r="W80" s="38"/>
      <c r="X80" s="38"/>
      <c r="Y80" s="38"/>
      <c r="Z80" s="170">
        <f t="shared" si="13"/>
        <v>0</v>
      </c>
      <c r="AA80" s="173">
        <f t="shared" si="8"/>
        <v>0</v>
      </c>
      <c r="AB80" s="428">
        <f t="shared" si="9"/>
        <v>-0.18360000000000001</v>
      </c>
    </row>
    <row r="81" spans="1:28" ht="15" customHeight="1" x14ac:dyDescent="0.25">
      <c r="A81" s="15">
        <v>67</v>
      </c>
      <c r="B81" s="19" t="s">
        <v>67</v>
      </c>
      <c r="C81" s="20" t="s">
        <v>12</v>
      </c>
      <c r="D81" s="432">
        <f>'Вт День 2 Нед 2'!AD81</f>
        <v>-1.0200000000000001E-2</v>
      </c>
      <c r="E81" s="432"/>
      <c r="F81" s="38"/>
      <c r="G81" s="144"/>
      <c r="H81" s="38"/>
      <c r="I81" s="38"/>
      <c r="J81" s="38"/>
      <c r="K81" s="348">
        <f t="shared" si="10"/>
        <v>0</v>
      </c>
      <c r="L81" s="144"/>
      <c r="M81" s="144"/>
      <c r="N81" s="38"/>
      <c r="O81" s="38"/>
      <c r="P81" s="38"/>
      <c r="Q81" s="38"/>
      <c r="R81" s="348">
        <f t="shared" si="11"/>
        <v>0</v>
      </c>
      <c r="S81" s="38"/>
      <c r="T81" s="38"/>
      <c r="U81" s="38"/>
      <c r="V81" s="203">
        <f t="shared" si="12"/>
        <v>0</v>
      </c>
      <c r="W81" s="38"/>
      <c r="X81" s="38"/>
      <c r="Y81" s="38"/>
      <c r="Z81" s="170">
        <f t="shared" si="13"/>
        <v>0</v>
      </c>
      <c r="AA81" s="173">
        <f t="shared" si="8"/>
        <v>0</v>
      </c>
      <c r="AB81" s="428">
        <f t="shared" si="9"/>
        <v>-1.0200000000000001E-2</v>
      </c>
    </row>
    <row r="82" spans="1:28" ht="15" customHeight="1" x14ac:dyDescent="0.25">
      <c r="A82" s="15">
        <v>68</v>
      </c>
      <c r="B82" s="19" t="s">
        <v>68</v>
      </c>
      <c r="C82" s="20" t="s">
        <v>12</v>
      </c>
      <c r="D82" s="432">
        <f>'Вт День 2 Нед 2'!AD82</f>
        <v>0</v>
      </c>
      <c r="E82" s="432"/>
      <c r="F82" s="38"/>
      <c r="G82" s="144"/>
      <c r="H82" s="38"/>
      <c r="I82" s="38"/>
      <c r="J82" s="38"/>
      <c r="K82" s="348">
        <f t="shared" si="10"/>
        <v>0</v>
      </c>
      <c r="L82" s="144"/>
      <c r="M82" s="144"/>
      <c r="N82" s="38"/>
      <c r="O82" s="38"/>
      <c r="P82" s="38"/>
      <c r="Q82" s="38"/>
      <c r="R82" s="348">
        <f t="shared" si="11"/>
        <v>0</v>
      </c>
      <c r="S82" s="38"/>
      <c r="T82" s="38"/>
      <c r="U82" s="38"/>
      <c r="V82" s="203">
        <f t="shared" si="12"/>
        <v>0</v>
      </c>
      <c r="W82" s="38"/>
      <c r="X82" s="38"/>
      <c r="Y82" s="38"/>
      <c r="Z82" s="170">
        <f t="shared" si="13"/>
        <v>0</v>
      </c>
      <c r="AA82" s="173">
        <f t="shared" si="8"/>
        <v>0</v>
      </c>
      <c r="AB82" s="428">
        <f t="shared" si="9"/>
        <v>0</v>
      </c>
    </row>
    <row r="83" spans="1:28" ht="15" customHeight="1" x14ac:dyDescent="0.25">
      <c r="A83" s="15">
        <v>69</v>
      </c>
      <c r="B83" s="16" t="s">
        <v>69</v>
      </c>
      <c r="C83" s="17" t="s">
        <v>12</v>
      </c>
      <c r="D83" s="432">
        <f>'Вт День 2 Нед 2'!AD83</f>
        <v>-2.0400000000000001E-2</v>
      </c>
      <c r="E83" s="432"/>
      <c r="F83" s="38"/>
      <c r="G83" s="144"/>
      <c r="H83" s="38"/>
      <c r="I83" s="38"/>
      <c r="J83" s="38"/>
      <c r="K83" s="348">
        <f t="shared" si="10"/>
        <v>0</v>
      </c>
      <c r="L83" s="144"/>
      <c r="M83" s="144"/>
      <c r="N83" s="38"/>
      <c r="O83" s="38"/>
      <c r="P83" s="38"/>
      <c r="Q83" s="38"/>
      <c r="R83" s="348">
        <f t="shared" si="11"/>
        <v>0</v>
      </c>
      <c r="S83" s="38"/>
      <c r="T83" s="38"/>
      <c r="U83" s="38"/>
      <c r="V83" s="203">
        <f t="shared" si="12"/>
        <v>0</v>
      </c>
      <c r="W83" s="38"/>
      <c r="X83" s="38"/>
      <c r="Y83" s="38"/>
      <c r="Z83" s="170">
        <f t="shared" si="13"/>
        <v>0</v>
      </c>
      <c r="AA83" s="173">
        <f t="shared" si="8"/>
        <v>0</v>
      </c>
      <c r="AB83" s="428">
        <f t="shared" si="9"/>
        <v>-2.0400000000000001E-2</v>
      </c>
    </row>
    <row r="84" spans="1:28" ht="15" customHeight="1" x14ac:dyDescent="0.25">
      <c r="A84" s="15">
        <v>70</v>
      </c>
      <c r="B84" s="16" t="s">
        <v>70</v>
      </c>
      <c r="C84" s="17" t="s">
        <v>12</v>
      </c>
      <c r="D84" s="432">
        <f>'Вт День 2 Нед 2'!AD84</f>
        <v>-3.0300000000000001E-2</v>
      </c>
      <c r="E84" s="432"/>
      <c r="F84" s="38"/>
      <c r="G84" s="144"/>
      <c r="H84" s="38"/>
      <c r="I84" s="38"/>
      <c r="J84" s="38"/>
      <c r="K84" s="348">
        <f t="shared" si="10"/>
        <v>0</v>
      </c>
      <c r="L84" s="144"/>
      <c r="M84" s="144"/>
      <c r="N84" s="38"/>
      <c r="O84" s="38"/>
      <c r="P84" s="38"/>
      <c r="Q84" s="38"/>
      <c r="R84" s="348">
        <f t="shared" si="11"/>
        <v>0</v>
      </c>
      <c r="S84" s="38"/>
      <c r="T84" s="38"/>
      <c r="U84" s="38"/>
      <c r="V84" s="203">
        <f t="shared" si="12"/>
        <v>0</v>
      </c>
      <c r="W84" s="38"/>
      <c r="X84" s="170">
        <v>1.5299999999999999E-2</v>
      </c>
      <c r="Y84" s="38"/>
      <c r="Z84" s="170">
        <f t="shared" si="13"/>
        <v>1.5299999999999999E-2</v>
      </c>
      <c r="AA84" s="173">
        <f t="shared" si="8"/>
        <v>1.5299999999999999E-2</v>
      </c>
      <c r="AB84" s="428">
        <f t="shared" si="9"/>
        <v>-4.5600000000000002E-2</v>
      </c>
    </row>
    <row r="85" spans="1:28" ht="15" customHeight="1" x14ac:dyDescent="0.25">
      <c r="A85" s="15">
        <v>71</v>
      </c>
      <c r="B85" s="22" t="s">
        <v>101</v>
      </c>
      <c r="C85" s="17" t="s">
        <v>12</v>
      </c>
      <c r="D85" s="432">
        <f>'Вт День 2 Нед 2'!AD85</f>
        <v>0</v>
      </c>
      <c r="E85" s="432"/>
      <c r="F85" s="38"/>
      <c r="G85" s="144"/>
      <c r="H85" s="38"/>
      <c r="I85" s="38"/>
      <c r="J85" s="38"/>
      <c r="K85" s="348">
        <f t="shared" si="10"/>
        <v>0</v>
      </c>
      <c r="L85" s="144"/>
      <c r="M85" s="144"/>
      <c r="N85" s="38"/>
      <c r="O85" s="38"/>
      <c r="P85" s="38"/>
      <c r="Q85" s="38"/>
      <c r="R85" s="348">
        <f t="shared" si="11"/>
        <v>0</v>
      </c>
      <c r="S85" s="38"/>
      <c r="T85" s="38"/>
      <c r="U85" s="38"/>
      <c r="V85" s="203">
        <f t="shared" si="12"/>
        <v>0</v>
      </c>
      <c r="W85" s="38"/>
      <c r="X85" s="38"/>
      <c r="Y85" s="38"/>
      <c r="Z85" s="170">
        <f t="shared" si="13"/>
        <v>0</v>
      </c>
      <c r="AA85" s="173">
        <f t="shared" si="8"/>
        <v>0</v>
      </c>
      <c r="AB85" s="428">
        <f t="shared" si="9"/>
        <v>0</v>
      </c>
    </row>
    <row r="86" spans="1:28" ht="15" customHeight="1" x14ac:dyDescent="0.25">
      <c r="A86" s="15">
        <v>72</v>
      </c>
      <c r="B86" s="22" t="s">
        <v>109</v>
      </c>
      <c r="C86" s="17" t="s">
        <v>12</v>
      </c>
      <c r="D86" s="432">
        <f>'Вт День 2 Нед 2'!AD86</f>
        <v>0</v>
      </c>
      <c r="E86" s="432"/>
      <c r="F86" s="38"/>
      <c r="G86" s="144"/>
      <c r="H86" s="38"/>
      <c r="I86" s="38"/>
      <c r="J86" s="38"/>
      <c r="K86" s="348">
        <f t="shared" si="10"/>
        <v>0</v>
      </c>
      <c r="L86" s="144"/>
      <c r="M86" s="144"/>
      <c r="N86" s="38"/>
      <c r="O86" s="38"/>
      <c r="P86" s="38"/>
      <c r="Q86" s="38"/>
      <c r="R86" s="348">
        <f t="shared" si="11"/>
        <v>0</v>
      </c>
      <c r="S86" s="38"/>
      <c r="T86" s="38"/>
      <c r="U86" s="38"/>
      <c r="V86" s="203">
        <f t="shared" si="12"/>
        <v>0</v>
      </c>
      <c r="W86" s="38"/>
      <c r="X86" s="38"/>
      <c r="Y86" s="38"/>
      <c r="Z86" s="170">
        <f t="shared" si="13"/>
        <v>0</v>
      </c>
      <c r="AA86" s="173">
        <f t="shared" si="8"/>
        <v>0</v>
      </c>
      <c r="AB86" s="428">
        <f t="shared" si="9"/>
        <v>0</v>
      </c>
    </row>
    <row r="87" spans="1:28" ht="15" customHeight="1" x14ac:dyDescent="0.25">
      <c r="A87" s="15">
        <v>73</v>
      </c>
      <c r="B87" s="22" t="s">
        <v>110</v>
      </c>
      <c r="C87" s="17" t="s">
        <v>12</v>
      </c>
      <c r="D87" s="432">
        <f>'Вт День 2 Нед 2'!AD87</f>
        <v>0</v>
      </c>
      <c r="E87" s="432"/>
      <c r="F87" s="38"/>
      <c r="G87" s="144"/>
      <c r="H87" s="38"/>
      <c r="I87" s="38"/>
      <c r="J87" s="38"/>
      <c r="K87" s="348">
        <f t="shared" si="10"/>
        <v>0</v>
      </c>
      <c r="L87" s="144"/>
      <c r="M87" s="144"/>
      <c r="N87" s="38"/>
      <c r="O87" s="38"/>
      <c r="P87" s="38"/>
      <c r="Q87" s="38"/>
      <c r="R87" s="348">
        <f t="shared" si="11"/>
        <v>0</v>
      </c>
      <c r="S87" s="38"/>
      <c r="T87" s="38"/>
      <c r="U87" s="38"/>
      <c r="V87" s="203">
        <f t="shared" si="12"/>
        <v>0</v>
      </c>
      <c r="W87" s="38"/>
      <c r="X87" s="38"/>
      <c r="Y87" s="38"/>
      <c r="Z87" s="170">
        <f t="shared" si="13"/>
        <v>0</v>
      </c>
      <c r="AA87" s="173">
        <f t="shared" si="8"/>
        <v>0</v>
      </c>
      <c r="AB87" s="428">
        <f t="shared" si="9"/>
        <v>0</v>
      </c>
    </row>
    <row r="88" spans="1:28" ht="15" customHeight="1" x14ac:dyDescent="0.25">
      <c r="A88" s="15">
        <v>74</v>
      </c>
      <c r="B88" s="22" t="s">
        <v>179</v>
      </c>
      <c r="C88" s="23" t="s">
        <v>12</v>
      </c>
      <c r="D88" s="432">
        <f>'Вт День 2 Нед 2'!AD88</f>
        <v>0</v>
      </c>
      <c r="E88" s="433"/>
      <c r="F88" s="38"/>
      <c r="G88" s="144"/>
      <c r="H88" s="38"/>
      <c r="I88" s="38"/>
      <c r="J88" s="38"/>
      <c r="K88" s="348">
        <f t="shared" si="10"/>
        <v>0</v>
      </c>
      <c r="L88" s="144"/>
      <c r="M88" s="144"/>
      <c r="N88" s="38"/>
      <c r="O88" s="38"/>
      <c r="P88" s="38"/>
      <c r="Q88" s="38"/>
      <c r="R88" s="348">
        <f t="shared" si="11"/>
        <v>0</v>
      </c>
      <c r="S88" s="38"/>
      <c r="T88" s="38"/>
      <c r="U88" s="38"/>
      <c r="V88" s="203">
        <f t="shared" si="12"/>
        <v>0</v>
      </c>
      <c r="W88" s="38"/>
      <c r="X88" s="38"/>
      <c r="Y88" s="38"/>
      <c r="Z88" s="170">
        <f t="shared" si="13"/>
        <v>0</v>
      </c>
      <c r="AA88" s="173">
        <f t="shared" si="8"/>
        <v>0</v>
      </c>
      <c r="AB88" s="428">
        <f t="shared" si="9"/>
        <v>0</v>
      </c>
    </row>
    <row r="89" spans="1:28" ht="15" customHeight="1" x14ac:dyDescent="0.25">
      <c r="A89" s="15">
        <v>75</v>
      </c>
      <c r="B89" s="22" t="s">
        <v>180</v>
      </c>
      <c r="C89" s="23" t="s">
        <v>12</v>
      </c>
      <c r="D89" s="432">
        <f>'Вт День 2 Нед 2'!AD89</f>
        <v>0</v>
      </c>
      <c r="E89" s="433"/>
      <c r="F89" s="38"/>
      <c r="G89" s="144"/>
      <c r="H89" s="38"/>
      <c r="I89" s="38"/>
      <c r="J89" s="38"/>
      <c r="K89" s="348">
        <f t="shared" si="10"/>
        <v>0</v>
      </c>
      <c r="L89" s="144"/>
      <c r="M89" s="144"/>
      <c r="N89" s="38"/>
      <c r="O89" s="38"/>
      <c r="P89" s="38"/>
      <c r="Q89" s="38"/>
      <c r="R89" s="348">
        <f t="shared" si="11"/>
        <v>0</v>
      </c>
      <c r="S89" s="38"/>
      <c r="T89" s="38"/>
      <c r="U89" s="38"/>
      <c r="V89" s="203">
        <f t="shared" si="12"/>
        <v>0</v>
      </c>
      <c r="W89" s="38"/>
      <c r="X89" s="38"/>
      <c r="Y89" s="38"/>
      <c r="Z89" s="170">
        <f t="shared" si="13"/>
        <v>0</v>
      </c>
      <c r="AA89" s="173">
        <f t="shared" si="8"/>
        <v>0</v>
      </c>
      <c r="AB89" s="428">
        <f t="shared" si="9"/>
        <v>0</v>
      </c>
    </row>
    <row r="90" spans="1:28" ht="15" customHeight="1" x14ac:dyDescent="0.25">
      <c r="A90" s="15"/>
      <c r="B90" s="269" t="s">
        <v>186</v>
      </c>
      <c r="C90" s="20"/>
      <c r="D90" s="432">
        <f>'Вт День 2 Нед 2'!AD90</f>
        <v>0</v>
      </c>
      <c r="E90" s="432"/>
      <c r="F90" s="35"/>
      <c r="G90" s="18"/>
      <c r="H90" s="38"/>
      <c r="I90" s="38"/>
      <c r="J90" s="35"/>
      <c r="K90" s="348">
        <f t="shared" si="10"/>
        <v>0</v>
      </c>
      <c r="L90" s="18"/>
      <c r="M90" s="18"/>
      <c r="N90" s="38"/>
      <c r="O90" s="38"/>
      <c r="P90" s="38"/>
      <c r="Q90" s="35"/>
      <c r="R90" s="348">
        <f t="shared" si="11"/>
        <v>0</v>
      </c>
      <c r="S90" s="38"/>
      <c r="T90" s="38"/>
      <c r="U90" s="35"/>
      <c r="V90" s="203">
        <f t="shared" si="12"/>
        <v>0</v>
      </c>
      <c r="W90" s="38"/>
      <c r="X90" s="38"/>
      <c r="Y90" s="38"/>
      <c r="Z90" s="170">
        <f t="shared" si="13"/>
        <v>0</v>
      </c>
      <c r="AA90" s="173">
        <f t="shared" si="8"/>
        <v>0</v>
      </c>
      <c r="AB90" s="428">
        <f t="shared" si="9"/>
        <v>0</v>
      </c>
    </row>
    <row r="91" spans="1:28" ht="15" customHeight="1" x14ac:dyDescent="0.25">
      <c r="A91" s="15">
        <v>76</v>
      </c>
      <c r="B91" s="51" t="s">
        <v>204</v>
      </c>
      <c r="C91" s="20" t="s">
        <v>45</v>
      </c>
      <c r="D91" s="432">
        <f>'Вт День 2 Нед 2'!AD91</f>
        <v>0</v>
      </c>
      <c r="E91" s="432"/>
      <c r="F91" s="35"/>
      <c r="G91" s="18"/>
      <c r="H91" s="38"/>
      <c r="I91" s="38"/>
      <c r="J91" s="35"/>
      <c r="K91" s="348">
        <f t="shared" si="10"/>
        <v>0</v>
      </c>
      <c r="L91" s="18"/>
      <c r="M91" s="18"/>
      <c r="N91" s="38"/>
      <c r="O91" s="38"/>
      <c r="P91" s="38"/>
      <c r="Q91" s="35"/>
      <c r="R91" s="348">
        <f t="shared" si="11"/>
        <v>0</v>
      </c>
      <c r="S91" s="38"/>
      <c r="T91" s="38"/>
      <c r="U91" s="35"/>
      <c r="V91" s="203">
        <f t="shared" si="12"/>
        <v>0</v>
      </c>
      <c r="W91" s="38"/>
      <c r="X91" s="38"/>
      <c r="Y91" s="38"/>
      <c r="Z91" s="170">
        <f t="shared" si="13"/>
        <v>0</v>
      </c>
      <c r="AA91" s="173">
        <f t="shared" si="8"/>
        <v>0</v>
      </c>
      <c r="AB91" s="428">
        <f t="shared" si="9"/>
        <v>0</v>
      </c>
    </row>
    <row r="92" spans="1:28" ht="15" customHeight="1" x14ac:dyDescent="0.25">
      <c r="A92" s="15">
        <v>77</v>
      </c>
      <c r="B92" s="19" t="s">
        <v>2</v>
      </c>
      <c r="C92" s="20" t="s">
        <v>45</v>
      </c>
      <c r="D92" s="432">
        <f>'Вт День 2 Нед 2'!AD92</f>
        <v>0</v>
      </c>
      <c r="E92" s="432"/>
      <c r="F92" s="35"/>
      <c r="G92" s="18"/>
      <c r="H92" s="38"/>
      <c r="I92" s="38"/>
      <c r="J92" s="35"/>
      <c r="K92" s="348">
        <f t="shared" si="10"/>
        <v>0</v>
      </c>
      <c r="L92" s="18"/>
      <c r="M92" s="18"/>
      <c r="N92" s="38"/>
      <c r="O92" s="38"/>
      <c r="P92" s="38"/>
      <c r="Q92" s="35"/>
      <c r="R92" s="348">
        <f t="shared" si="11"/>
        <v>0</v>
      </c>
      <c r="S92" s="38"/>
      <c r="T92" s="38"/>
      <c r="U92" s="35"/>
      <c r="V92" s="203">
        <f t="shared" si="12"/>
        <v>0</v>
      </c>
      <c r="W92" s="38"/>
      <c r="X92" s="38"/>
      <c r="Y92" s="38"/>
      <c r="Z92" s="170">
        <f t="shared" si="13"/>
        <v>0</v>
      </c>
      <c r="AA92" s="173">
        <f t="shared" si="8"/>
        <v>0</v>
      </c>
      <c r="AB92" s="428">
        <f t="shared" si="9"/>
        <v>0</v>
      </c>
    </row>
    <row r="93" spans="1:28" ht="15" customHeight="1" x14ac:dyDescent="0.25">
      <c r="A93" s="26"/>
      <c r="B93" s="269" t="s">
        <v>181</v>
      </c>
      <c r="C93" s="17"/>
      <c r="D93" s="432">
        <f>'Вт День 2 Нед 2'!AD93</f>
        <v>0</v>
      </c>
      <c r="E93" s="432"/>
      <c r="F93" s="35"/>
      <c r="G93" s="18"/>
      <c r="H93" s="38"/>
      <c r="I93" s="38"/>
      <c r="J93" s="35"/>
      <c r="K93" s="348">
        <f t="shared" si="10"/>
        <v>0</v>
      </c>
      <c r="L93" s="18"/>
      <c r="M93" s="18"/>
      <c r="N93" s="38"/>
      <c r="O93" s="38"/>
      <c r="P93" s="38"/>
      <c r="Q93" s="35"/>
      <c r="R93" s="348">
        <f t="shared" si="11"/>
        <v>0</v>
      </c>
      <c r="S93" s="38"/>
      <c r="T93" s="38"/>
      <c r="U93" s="35"/>
      <c r="V93" s="203">
        <f t="shared" si="12"/>
        <v>0</v>
      </c>
      <c r="W93" s="38"/>
      <c r="X93" s="38"/>
      <c r="Y93" s="38"/>
      <c r="Z93" s="170">
        <f t="shared" si="13"/>
        <v>0</v>
      </c>
      <c r="AA93" s="173">
        <f t="shared" si="8"/>
        <v>0</v>
      </c>
      <c r="AB93" s="428">
        <f t="shared" si="9"/>
        <v>0</v>
      </c>
    </row>
    <row r="94" spans="1:28" ht="15" customHeight="1" x14ac:dyDescent="0.25">
      <c r="A94" s="27">
        <v>78</v>
      </c>
      <c r="B94" s="19" t="s">
        <v>0</v>
      </c>
      <c r="C94" s="17" t="s">
        <v>82</v>
      </c>
      <c r="D94" s="432">
        <f>'Вт День 2 Нед 2'!AD94</f>
        <v>0</v>
      </c>
      <c r="E94" s="432"/>
      <c r="F94" s="35"/>
      <c r="G94" s="18"/>
      <c r="H94" s="38"/>
      <c r="I94" s="38"/>
      <c r="J94" s="35"/>
      <c r="K94" s="348">
        <f t="shared" si="10"/>
        <v>0</v>
      </c>
      <c r="L94" s="18"/>
      <c r="M94" s="18"/>
      <c r="N94" s="38"/>
      <c r="O94" s="38"/>
      <c r="P94" s="38"/>
      <c r="Q94" s="35"/>
      <c r="R94" s="348">
        <f t="shared" si="11"/>
        <v>0</v>
      </c>
      <c r="S94" s="38"/>
      <c r="T94" s="38"/>
      <c r="U94" s="35"/>
      <c r="V94" s="203">
        <f t="shared" si="12"/>
        <v>0</v>
      </c>
      <c r="W94" s="38"/>
      <c r="X94" s="38"/>
      <c r="Y94" s="38"/>
      <c r="Z94" s="170">
        <f t="shared" si="13"/>
        <v>0</v>
      </c>
      <c r="AA94" s="173">
        <f t="shared" si="8"/>
        <v>0</v>
      </c>
      <c r="AB94" s="428">
        <f t="shared" si="9"/>
        <v>0</v>
      </c>
    </row>
    <row r="95" spans="1:28" ht="15" customHeight="1" x14ac:dyDescent="0.25">
      <c r="A95" s="15">
        <v>79</v>
      </c>
      <c r="B95" s="19" t="s">
        <v>159</v>
      </c>
      <c r="C95" s="17" t="s">
        <v>12</v>
      </c>
      <c r="D95" s="432">
        <f>'Вт День 2 Нед 2'!AD95</f>
        <v>-3.5000000000000003E-2</v>
      </c>
      <c r="E95" s="432"/>
      <c r="F95" s="35"/>
      <c r="G95" s="18"/>
      <c r="H95" s="38"/>
      <c r="I95" s="38"/>
      <c r="J95" s="35"/>
      <c r="K95" s="348">
        <f t="shared" si="10"/>
        <v>0</v>
      </c>
      <c r="L95" s="18"/>
      <c r="M95" s="18"/>
      <c r="N95" s="38"/>
      <c r="O95" s="38"/>
      <c r="P95" s="38"/>
      <c r="Q95" s="35"/>
      <c r="R95" s="348">
        <f t="shared" si="11"/>
        <v>0</v>
      </c>
      <c r="S95" s="38"/>
      <c r="T95" s="203">
        <v>3.5000000000000003E-2</v>
      </c>
      <c r="U95" s="35"/>
      <c r="V95" s="203">
        <f t="shared" si="12"/>
        <v>3.5000000000000003E-2</v>
      </c>
      <c r="W95" s="38"/>
      <c r="X95" s="38"/>
      <c r="Y95" s="38"/>
      <c r="Z95" s="170">
        <f t="shared" si="13"/>
        <v>0</v>
      </c>
      <c r="AA95" s="173">
        <f t="shared" si="8"/>
        <v>3.5000000000000003E-2</v>
      </c>
      <c r="AB95" s="428">
        <f t="shared" si="9"/>
        <v>-7.0000000000000007E-2</v>
      </c>
    </row>
    <row r="96" spans="1:28" ht="15" customHeight="1" x14ac:dyDescent="0.25">
      <c r="A96" s="27">
        <v>80</v>
      </c>
      <c r="B96" s="16" t="s">
        <v>81</v>
      </c>
      <c r="C96" s="17" t="s">
        <v>12</v>
      </c>
      <c r="D96" s="432">
        <f>'Вт День 2 Нед 2'!AD96</f>
        <v>-0.2</v>
      </c>
      <c r="E96" s="432"/>
      <c r="F96" s="35"/>
      <c r="G96" s="18"/>
      <c r="H96" s="38"/>
      <c r="I96" s="38"/>
      <c r="J96" s="35"/>
      <c r="K96" s="348">
        <f t="shared" si="10"/>
        <v>0</v>
      </c>
      <c r="L96" s="18"/>
      <c r="M96" s="18"/>
      <c r="N96" s="38"/>
      <c r="O96" s="38"/>
      <c r="P96" s="38"/>
      <c r="Q96" s="35"/>
      <c r="R96" s="348">
        <f t="shared" si="11"/>
        <v>0</v>
      </c>
      <c r="S96" s="38"/>
      <c r="T96" s="38"/>
      <c r="U96" s="35"/>
      <c r="V96" s="203">
        <f t="shared" si="12"/>
        <v>0</v>
      </c>
      <c r="W96" s="38"/>
      <c r="X96" s="38"/>
      <c r="Y96" s="38"/>
      <c r="Z96" s="170">
        <f t="shared" si="13"/>
        <v>0</v>
      </c>
      <c r="AA96" s="173">
        <f t="shared" si="8"/>
        <v>0</v>
      </c>
      <c r="AB96" s="428">
        <f t="shared" si="9"/>
        <v>-0.2</v>
      </c>
    </row>
    <row r="97" spans="1:28" ht="15" customHeight="1" x14ac:dyDescent="0.25">
      <c r="A97" s="15">
        <v>81</v>
      </c>
      <c r="B97" s="28" t="s">
        <v>3</v>
      </c>
      <c r="C97" s="29" t="s">
        <v>12</v>
      </c>
      <c r="D97" s="432">
        <f>'Вт День 2 Нед 2'!AD97</f>
        <v>-0.06</v>
      </c>
      <c r="E97" s="436"/>
      <c r="F97" s="35"/>
      <c r="G97" s="18"/>
      <c r="H97" s="38"/>
      <c r="I97" s="38"/>
      <c r="J97" s="35"/>
      <c r="K97" s="348">
        <f t="shared" si="10"/>
        <v>0</v>
      </c>
      <c r="L97" s="18"/>
      <c r="M97" s="18"/>
      <c r="N97" s="38"/>
      <c r="O97" s="38"/>
      <c r="P97" s="38"/>
      <c r="Q97" s="35"/>
      <c r="R97" s="348">
        <f t="shared" si="11"/>
        <v>0</v>
      </c>
      <c r="S97" s="38"/>
      <c r="T97" s="38"/>
      <c r="U97" s="35"/>
      <c r="V97" s="203">
        <f t="shared" si="12"/>
        <v>0</v>
      </c>
      <c r="W97" s="38"/>
      <c r="X97" s="38"/>
      <c r="Y97" s="38"/>
      <c r="Z97" s="170">
        <f t="shared" si="13"/>
        <v>0</v>
      </c>
      <c r="AA97" s="173">
        <f t="shared" si="8"/>
        <v>0</v>
      </c>
      <c r="AB97" s="428">
        <f t="shared" si="9"/>
        <v>-0.06</v>
      </c>
    </row>
    <row r="98" spans="1:28" ht="15" customHeight="1" x14ac:dyDescent="0.25">
      <c r="A98" s="27">
        <v>82</v>
      </c>
      <c r="B98" s="28" t="s">
        <v>183</v>
      </c>
      <c r="C98" s="29" t="s">
        <v>12</v>
      </c>
      <c r="D98" s="432">
        <f>'Вт День 2 Нед 2'!AD98</f>
        <v>-0.03</v>
      </c>
      <c r="E98" s="436"/>
      <c r="F98" s="35"/>
      <c r="G98" s="18"/>
      <c r="H98" s="38"/>
      <c r="I98" s="38"/>
      <c r="J98" s="35"/>
      <c r="K98" s="348">
        <f t="shared" si="10"/>
        <v>0</v>
      </c>
      <c r="L98" s="18"/>
      <c r="M98" s="18"/>
      <c r="N98" s="38"/>
      <c r="O98" s="38"/>
      <c r="P98" s="38"/>
      <c r="Q98" s="35"/>
      <c r="R98" s="348">
        <f t="shared" si="11"/>
        <v>0</v>
      </c>
      <c r="S98" s="38"/>
      <c r="T98" s="38"/>
      <c r="U98" s="35"/>
      <c r="V98" s="203">
        <f t="shared" si="12"/>
        <v>0</v>
      </c>
      <c r="W98" s="38"/>
      <c r="X98" s="38"/>
      <c r="Y98" s="38"/>
      <c r="Z98" s="170">
        <f t="shared" si="13"/>
        <v>0</v>
      </c>
      <c r="AA98" s="173">
        <f t="shared" si="8"/>
        <v>0</v>
      </c>
      <c r="AB98" s="428">
        <f t="shared" si="9"/>
        <v>-0.03</v>
      </c>
    </row>
    <row r="99" spans="1:28" ht="15" customHeight="1" x14ac:dyDescent="0.25">
      <c r="A99" s="15">
        <v>83</v>
      </c>
      <c r="B99" s="28" t="s">
        <v>184</v>
      </c>
      <c r="C99" s="29" t="s">
        <v>12</v>
      </c>
      <c r="D99" s="432">
        <f>'Вт День 2 Нед 2'!AD99</f>
        <v>-0.03</v>
      </c>
      <c r="E99" s="436"/>
      <c r="F99" s="35"/>
      <c r="G99" s="18"/>
      <c r="H99" s="38"/>
      <c r="I99" s="38"/>
      <c r="J99" s="35"/>
      <c r="K99" s="348">
        <f t="shared" si="10"/>
        <v>0</v>
      </c>
      <c r="L99" s="18"/>
      <c r="M99" s="18"/>
      <c r="N99" s="38"/>
      <c r="O99" s="38"/>
      <c r="P99" s="38"/>
      <c r="Q99" s="35"/>
      <c r="R99" s="348">
        <f t="shared" si="11"/>
        <v>0</v>
      </c>
      <c r="S99" s="38"/>
      <c r="T99" s="38"/>
      <c r="U99" s="35"/>
      <c r="V99" s="203">
        <f t="shared" si="12"/>
        <v>0</v>
      </c>
      <c r="W99" s="38"/>
      <c r="X99" s="38"/>
      <c r="Y99" s="38"/>
      <c r="Z99" s="170">
        <f t="shared" si="13"/>
        <v>0</v>
      </c>
      <c r="AA99" s="173">
        <f t="shared" si="8"/>
        <v>0</v>
      </c>
      <c r="AB99" s="428">
        <f t="shared" si="9"/>
        <v>-0.03</v>
      </c>
    </row>
    <row r="100" spans="1:28" ht="15" customHeight="1" x14ac:dyDescent="0.25">
      <c r="A100" s="27">
        <v>84</v>
      </c>
      <c r="B100" s="28" t="s">
        <v>163</v>
      </c>
      <c r="C100" s="29" t="s">
        <v>12</v>
      </c>
      <c r="D100" s="432">
        <f>'Вт День 2 Нед 2'!AD100</f>
        <v>0</v>
      </c>
      <c r="E100" s="436"/>
      <c r="F100" s="35"/>
      <c r="G100" s="18"/>
      <c r="H100" s="38"/>
      <c r="I100" s="38"/>
      <c r="J100" s="35"/>
      <c r="K100" s="348">
        <f t="shared" si="10"/>
        <v>0</v>
      </c>
      <c r="L100" s="18"/>
      <c r="M100" s="18"/>
      <c r="N100" s="38"/>
      <c r="O100" s="38"/>
      <c r="P100" s="38"/>
      <c r="Q100" s="35"/>
      <c r="R100" s="348">
        <f t="shared" si="11"/>
        <v>0</v>
      </c>
      <c r="S100" s="38"/>
      <c r="T100" s="38"/>
      <c r="U100" s="35"/>
      <c r="V100" s="203">
        <f t="shared" si="12"/>
        <v>0</v>
      </c>
      <c r="W100" s="38"/>
      <c r="X100" s="38"/>
      <c r="Y100" s="38"/>
      <c r="Z100" s="170">
        <f t="shared" si="13"/>
        <v>0</v>
      </c>
      <c r="AA100" s="173">
        <f t="shared" si="8"/>
        <v>0</v>
      </c>
      <c r="AB100" s="428">
        <f t="shared" si="9"/>
        <v>0</v>
      </c>
    </row>
    <row r="101" spans="1:28" ht="15" customHeight="1" x14ac:dyDescent="0.25">
      <c r="A101" s="15">
        <v>85</v>
      </c>
      <c r="B101" s="28" t="s">
        <v>182</v>
      </c>
      <c r="C101" s="29" t="s">
        <v>12</v>
      </c>
      <c r="D101" s="432">
        <f>'Вт День 2 Нед 2'!AD101</f>
        <v>0</v>
      </c>
      <c r="E101" s="436"/>
      <c r="F101" s="35"/>
      <c r="G101" s="18"/>
      <c r="H101" s="38"/>
      <c r="I101" s="38"/>
      <c r="J101" s="35"/>
      <c r="K101" s="348">
        <f t="shared" si="10"/>
        <v>0</v>
      </c>
      <c r="L101" s="18"/>
      <c r="M101" s="18"/>
      <c r="N101" s="38"/>
      <c r="O101" s="38"/>
      <c r="P101" s="38"/>
      <c r="Q101" s="35"/>
      <c r="R101" s="348">
        <f t="shared" si="11"/>
        <v>0</v>
      </c>
      <c r="S101" s="38"/>
      <c r="T101" s="38"/>
      <c r="U101" s="35"/>
      <c r="V101" s="203">
        <f t="shared" si="12"/>
        <v>0</v>
      </c>
      <c r="W101" s="38"/>
      <c r="X101" s="38"/>
      <c r="Y101" s="38"/>
      <c r="Z101" s="170">
        <f t="shared" si="13"/>
        <v>0</v>
      </c>
      <c r="AA101" s="173">
        <f t="shared" si="8"/>
        <v>0</v>
      </c>
      <c r="AB101" s="428">
        <f t="shared" si="9"/>
        <v>0</v>
      </c>
    </row>
    <row r="102" spans="1:28" ht="15" customHeight="1" x14ac:dyDescent="0.25">
      <c r="A102" s="27">
        <v>86</v>
      </c>
      <c r="B102" s="19" t="s">
        <v>185</v>
      </c>
      <c r="C102" s="39" t="s">
        <v>82</v>
      </c>
      <c r="D102" s="432">
        <f>'Вт День 2 Нед 2'!AD102</f>
        <v>0</v>
      </c>
      <c r="E102" s="445"/>
      <c r="F102" s="35"/>
      <c r="G102" s="18"/>
      <c r="H102" s="38"/>
      <c r="I102" s="38"/>
      <c r="J102" s="35"/>
      <c r="K102" s="348">
        <f t="shared" si="10"/>
        <v>0</v>
      </c>
      <c r="L102" s="18"/>
      <c r="M102" s="18"/>
      <c r="N102" s="38"/>
      <c r="O102" s="38"/>
      <c r="P102" s="38"/>
      <c r="Q102" s="35"/>
      <c r="R102" s="348">
        <f t="shared" si="11"/>
        <v>0</v>
      </c>
      <c r="S102" s="38"/>
      <c r="T102" s="38"/>
      <c r="U102" s="35"/>
      <c r="V102" s="203">
        <f t="shared" si="12"/>
        <v>0</v>
      </c>
      <c r="W102" s="38"/>
      <c r="X102" s="38"/>
      <c r="Y102" s="38"/>
      <c r="Z102" s="170">
        <f t="shared" si="13"/>
        <v>0</v>
      </c>
      <c r="AA102" s="173">
        <f t="shared" si="8"/>
        <v>0</v>
      </c>
      <c r="AB102" s="428">
        <f t="shared" si="9"/>
        <v>0</v>
      </c>
    </row>
    <row r="103" spans="1:28" ht="15" customHeight="1" x14ac:dyDescent="0.25">
      <c r="A103" s="34"/>
      <c r="B103" s="270" t="s">
        <v>83</v>
      </c>
      <c r="C103" s="40"/>
      <c r="D103" s="432">
        <f>'Вт День 2 Нед 2'!AD103</f>
        <v>0</v>
      </c>
      <c r="E103" s="424"/>
      <c r="F103" s="32"/>
      <c r="G103" s="13"/>
      <c r="H103" s="145"/>
      <c r="I103" s="147"/>
      <c r="J103" s="33"/>
      <c r="K103" s="348">
        <f t="shared" si="10"/>
        <v>0</v>
      </c>
      <c r="L103" s="13"/>
      <c r="M103" s="13"/>
      <c r="N103" s="145"/>
      <c r="O103" s="147"/>
      <c r="P103" s="147"/>
      <c r="Q103" s="33"/>
      <c r="R103" s="348">
        <f t="shared" si="11"/>
        <v>0</v>
      </c>
      <c r="S103" s="38"/>
      <c r="T103" s="147"/>
      <c r="U103" s="33"/>
      <c r="V103" s="203">
        <f t="shared" si="12"/>
        <v>0</v>
      </c>
      <c r="W103" s="147"/>
      <c r="X103" s="147"/>
      <c r="Y103" s="147"/>
      <c r="Z103" s="170">
        <f t="shared" si="13"/>
        <v>0</v>
      </c>
      <c r="AA103" s="173">
        <f t="shared" ref="AA103:AA134" si="14">K103+R103+V103+Z103</f>
        <v>0</v>
      </c>
      <c r="AB103" s="428">
        <f t="shared" ref="AB103:AB134" si="15">(D103+E103)-AA103</f>
        <v>0</v>
      </c>
    </row>
    <row r="104" spans="1:28" ht="15" customHeight="1" x14ac:dyDescent="0.25">
      <c r="A104" s="15">
        <v>87</v>
      </c>
      <c r="B104" s="16" t="s">
        <v>84</v>
      </c>
      <c r="C104" s="29" t="s">
        <v>12</v>
      </c>
      <c r="D104" s="432">
        <f>'Вт День 2 Нед 2'!AD104</f>
        <v>-4.8000000000000004E-3</v>
      </c>
      <c r="E104" s="436"/>
      <c r="F104" s="35"/>
      <c r="G104" s="18"/>
      <c r="H104" s="38"/>
      <c r="I104" s="38"/>
      <c r="J104" s="35"/>
      <c r="K104" s="348">
        <f t="shared" si="10"/>
        <v>0</v>
      </c>
      <c r="L104" s="18"/>
      <c r="M104" s="18"/>
      <c r="N104" s="38"/>
      <c r="O104" s="38"/>
      <c r="P104" s="38"/>
      <c r="Q104" s="35"/>
      <c r="R104" s="348">
        <f t="shared" si="11"/>
        <v>0</v>
      </c>
      <c r="S104" s="38"/>
      <c r="T104" s="38"/>
      <c r="U104" s="35"/>
      <c r="V104" s="203">
        <f t="shared" si="12"/>
        <v>0</v>
      </c>
      <c r="W104" s="404">
        <v>9.6000000000000002E-4</v>
      </c>
      <c r="X104" s="38"/>
      <c r="Y104" s="38"/>
      <c r="Z104" s="170">
        <f t="shared" si="13"/>
        <v>9.6000000000000002E-4</v>
      </c>
      <c r="AA104" s="173">
        <f t="shared" si="14"/>
        <v>9.6000000000000002E-4</v>
      </c>
      <c r="AB104" s="428">
        <f t="shared" si="15"/>
        <v>-5.7600000000000004E-3</v>
      </c>
    </row>
    <row r="105" spans="1:28" ht="15" customHeight="1" x14ac:dyDescent="0.25">
      <c r="A105" s="34"/>
      <c r="B105" s="273">
        <v>4.8000000000000001E-2</v>
      </c>
      <c r="C105" s="39" t="s">
        <v>82</v>
      </c>
      <c r="D105" s="432">
        <f>'Вт День 2 Нед 2'!AD105</f>
        <v>0</v>
      </c>
      <c r="E105" s="445"/>
      <c r="F105" s="46"/>
      <c r="G105" s="46"/>
      <c r="H105" s="38"/>
      <c r="I105" s="149"/>
      <c r="J105" s="46"/>
      <c r="K105" s="348">
        <f t="shared" si="10"/>
        <v>0</v>
      </c>
      <c r="L105" s="46"/>
      <c r="M105" s="46"/>
      <c r="N105" s="38"/>
      <c r="O105" s="149"/>
      <c r="P105" s="149"/>
      <c r="Q105" s="46"/>
      <c r="R105" s="348">
        <f t="shared" si="11"/>
        <v>0</v>
      </c>
      <c r="S105" s="38"/>
      <c r="T105" s="150"/>
      <c r="U105" s="46"/>
      <c r="V105" s="203">
        <f t="shared" si="12"/>
        <v>0</v>
      </c>
      <c r="W105" s="150"/>
      <c r="X105" s="638"/>
      <c r="Y105" s="150"/>
      <c r="Z105" s="170">
        <f t="shared" si="13"/>
        <v>0</v>
      </c>
      <c r="AA105" s="173">
        <f t="shared" si="14"/>
        <v>0</v>
      </c>
      <c r="AB105" s="428">
        <f t="shared" si="15"/>
        <v>0</v>
      </c>
    </row>
    <row r="106" spans="1:28" ht="15" customHeight="1" x14ac:dyDescent="0.25">
      <c r="A106" s="45"/>
      <c r="B106" s="271" t="s">
        <v>189</v>
      </c>
      <c r="C106" s="35"/>
      <c r="D106" s="432">
        <f>'Вт День 2 Нед 2'!AD106</f>
        <v>0</v>
      </c>
      <c r="E106" s="421"/>
      <c r="F106" s="35"/>
      <c r="G106" s="35"/>
      <c r="H106" s="38"/>
      <c r="I106" s="38"/>
      <c r="J106" s="49"/>
      <c r="K106" s="348">
        <f t="shared" si="10"/>
        <v>0</v>
      </c>
      <c r="L106" s="35"/>
      <c r="M106" s="35"/>
      <c r="N106" s="38"/>
      <c r="O106" s="38"/>
      <c r="P106" s="38"/>
      <c r="Q106" s="49"/>
      <c r="R106" s="348">
        <f t="shared" si="11"/>
        <v>0</v>
      </c>
      <c r="S106" s="38"/>
      <c r="T106" s="148"/>
      <c r="U106" s="35"/>
      <c r="V106" s="203">
        <f t="shared" si="12"/>
        <v>0</v>
      </c>
      <c r="W106" s="148"/>
      <c r="X106" s="53"/>
      <c r="Y106" s="148"/>
      <c r="Z106" s="170">
        <f t="shared" si="13"/>
        <v>0</v>
      </c>
      <c r="AA106" s="173">
        <f t="shared" si="14"/>
        <v>0</v>
      </c>
      <c r="AB106" s="428">
        <f t="shared" si="15"/>
        <v>0</v>
      </c>
    </row>
    <row r="107" spans="1:28" ht="15" customHeight="1" x14ac:dyDescent="0.25">
      <c r="A107" s="15">
        <v>88</v>
      </c>
      <c r="B107" s="19" t="s">
        <v>71</v>
      </c>
      <c r="C107" s="20" t="s">
        <v>12</v>
      </c>
      <c r="D107" s="432">
        <f>'Вт День 2 Нед 2'!AD107</f>
        <v>0</v>
      </c>
      <c r="E107" s="432"/>
      <c r="F107" s="35"/>
      <c r="G107" s="18"/>
      <c r="H107" s="38"/>
      <c r="I107" s="38"/>
      <c r="J107" s="35"/>
      <c r="K107" s="348">
        <f t="shared" si="10"/>
        <v>0</v>
      </c>
      <c r="L107" s="18"/>
      <c r="M107" s="18"/>
      <c r="N107" s="38"/>
      <c r="O107" s="38"/>
      <c r="P107" s="38"/>
      <c r="Q107" s="35"/>
      <c r="R107" s="348">
        <f t="shared" si="11"/>
        <v>0</v>
      </c>
      <c r="S107" s="38"/>
      <c r="T107" s="38"/>
      <c r="U107" s="35"/>
      <c r="V107" s="203">
        <f t="shared" si="12"/>
        <v>0</v>
      </c>
      <c r="W107" s="38"/>
      <c r="X107" s="35"/>
      <c r="Y107" s="38"/>
      <c r="Z107" s="170">
        <f t="shared" si="13"/>
        <v>0</v>
      </c>
      <c r="AA107" s="173">
        <f t="shared" si="14"/>
        <v>0</v>
      </c>
      <c r="AB107" s="428">
        <f t="shared" si="15"/>
        <v>0</v>
      </c>
    </row>
    <row r="108" spans="1:28" ht="15" customHeight="1" x14ac:dyDescent="0.25">
      <c r="A108" s="15">
        <v>89</v>
      </c>
      <c r="B108" s="24" t="s">
        <v>102</v>
      </c>
      <c r="C108" s="25" t="s">
        <v>12</v>
      </c>
      <c r="D108" s="432">
        <f>'Вт День 2 Нед 2'!AD108</f>
        <v>0</v>
      </c>
      <c r="E108" s="434"/>
      <c r="F108" s="35"/>
      <c r="G108" s="18"/>
      <c r="H108" s="38"/>
      <c r="I108" s="38"/>
      <c r="J108" s="35"/>
      <c r="K108" s="348">
        <f t="shared" si="10"/>
        <v>0</v>
      </c>
      <c r="L108" s="18"/>
      <c r="M108" s="18"/>
      <c r="N108" s="38"/>
      <c r="O108" s="38"/>
      <c r="P108" s="38"/>
      <c r="Q108" s="35"/>
      <c r="R108" s="348">
        <f t="shared" si="11"/>
        <v>0</v>
      </c>
      <c r="S108" s="38"/>
      <c r="T108" s="38"/>
      <c r="U108" s="35"/>
      <c r="V108" s="203">
        <f t="shared" si="12"/>
        <v>0</v>
      </c>
      <c r="W108" s="38"/>
      <c r="X108" s="35"/>
      <c r="Y108" s="38"/>
      <c r="Z108" s="170">
        <f t="shared" si="13"/>
        <v>0</v>
      </c>
      <c r="AA108" s="173">
        <f t="shared" si="14"/>
        <v>0</v>
      </c>
      <c r="AB108" s="428">
        <f t="shared" si="15"/>
        <v>0</v>
      </c>
    </row>
    <row r="109" spans="1:28" ht="15" customHeight="1" x14ac:dyDescent="0.25">
      <c r="A109" s="15">
        <v>90</v>
      </c>
      <c r="B109" s="24" t="s">
        <v>80</v>
      </c>
      <c r="C109" s="25" t="s">
        <v>12</v>
      </c>
      <c r="D109" s="432">
        <f>'Вт День 2 Нед 2'!AD109</f>
        <v>0</v>
      </c>
      <c r="E109" s="434"/>
      <c r="F109" s="35"/>
      <c r="G109" s="18"/>
      <c r="H109" s="38"/>
      <c r="I109" s="38"/>
      <c r="J109" s="35"/>
      <c r="K109" s="348">
        <f t="shared" si="10"/>
        <v>0</v>
      </c>
      <c r="L109" s="18"/>
      <c r="M109" s="18"/>
      <c r="N109" s="38"/>
      <c r="O109" s="38"/>
      <c r="P109" s="38"/>
      <c r="Q109" s="35"/>
      <c r="R109" s="348">
        <f t="shared" si="11"/>
        <v>0</v>
      </c>
      <c r="S109" s="38"/>
      <c r="T109" s="38"/>
      <c r="U109" s="35"/>
      <c r="V109" s="203">
        <f t="shared" si="12"/>
        <v>0</v>
      </c>
      <c r="W109" s="38"/>
      <c r="X109" s="35"/>
      <c r="Y109" s="38"/>
      <c r="Z109" s="170">
        <f t="shared" si="13"/>
        <v>0</v>
      </c>
      <c r="AA109" s="173">
        <f t="shared" si="14"/>
        <v>0</v>
      </c>
      <c r="AB109" s="428">
        <f t="shared" si="15"/>
        <v>0</v>
      </c>
    </row>
    <row r="110" spans="1:28" ht="15" customHeight="1" x14ac:dyDescent="0.25">
      <c r="A110" s="15">
        <v>91</v>
      </c>
      <c r="B110" s="16" t="s">
        <v>103</v>
      </c>
      <c r="C110" s="25" t="s">
        <v>12</v>
      </c>
      <c r="D110" s="432">
        <f>'Вт День 2 Нед 2'!AD110</f>
        <v>0</v>
      </c>
      <c r="E110" s="434"/>
      <c r="F110" s="35"/>
      <c r="G110" s="18"/>
      <c r="H110" s="38"/>
      <c r="I110" s="38"/>
      <c r="J110" s="35"/>
      <c r="K110" s="348">
        <f t="shared" si="10"/>
        <v>0</v>
      </c>
      <c r="L110" s="18"/>
      <c r="M110" s="18"/>
      <c r="N110" s="38"/>
      <c r="O110" s="38"/>
      <c r="P110" s="38"/>
      <c r="Q110" s="35"/>
      <c r="R110" s="348">
        <f t="shared" si="11"/>
        <v>0</v>
      </c>
      <c r="S110" s="38"/>
      <c r="T110" s="38"/>
      <c r="U110" s="35"/>
      <c r="V110" s="203">
        <f t="shared" si="12"/>
        <v>0</v>
      </c>
      <c r="W110" s="38"/>
      <c r="X110" s="35"/>
      <c r="Y110" s="38"/>
      <c r="Z110" s="170">
        <f t="shared" si="13"/>
        <v>0</v>
      </c>
      <c r="AA110" s="173">
        <f t="shared" si="14"/>
        <v>0</v>
      </c>
      <c r="AB110" s="428">
        <f t="shared" si="15"/>
        <v>0</v>
      </c>
    </row>
    <row r="111" spans="1:28" ht="15" customHeight="1" x14ac:dyDescent="0.25">
      <c r="A111" s="15">
        <v>92</v>
      </c>
      <c r="B111" s="16" t="s">
        <v>104</v>
      </c>
      <c r="C111" s="25" t="s">
        <v>12</v>
      </c>
      <c r="D111" s="432">
        <f>'Вт День 2 Нед 2'!AD111</f>
        <v>0</v>
      </c>
      <c r="E111" s="434"/>
      <c r="F111" s="35"/>
      <c r="G111" s="18"/>
      <c r="H111" s="38"/>
      <c r="I111" s="38"/>
      <c r="J111" s="35"/>
      <c r="K111" s="348">
        <f t="shared" si="10"/>
        <v>0</v>
      </c>
      <c r="L111" s="18"/>
      <c r="M111" s="18"/>
      <c r="N111" s="38"/>
      <c r="O111" s="38"/>
      <c r="P111" s="38"/>
      <c r="Q111" s="35"/>
      <c r="R111" s="348">
        <f t="shared" si="11"/>
        <v>0</v>
      </c>
      <c r="S111" s="38"/>
      <c r="T111" s="38"/>
      <c r="U111" s="35"/>
      <c r="V111" s="203">
        <f t="shared" si="12"/>
        <v>0</v>
      </c>
      <c r="W111" s="38"/>
      <c r="X111" s="35"/>
      <c r="Y111" s="38"/>
      <c r="Z111" s="170">
        <f t="shared" si="13"/>
        <v>0</v>
      </c>
      <c r="AA111" s="173">
        <f t="shared" si="14"/>
        <v>0</v>
      </c>
      <c r="AB111" s="428">
        <f t="shared" si="15"/>
        <v>0</v>
      </c>
    </row>
    <row r="112" spans="1:28" ht="15" customHeight="1" x14ac:dyDescent="0.25">
      <c r="A112" s="15">
        <v>93</v>
      </c>
      <c r="B112" s="24" t="s">
        <v>108</v>
      </c>
      <c r="C112" s="25" t="s">
        <v>12</v>
      </c>
      <c r="D112" s="432">
        <f>'Вт День 2 Нед 2'!AD112</f>
        <v>0</v>
      </c>
      <c r="E112" s="434"/>
      <c r="F112" s="35"/>
      <c r="G112" s="18"/>
      <c r="H112" s="38"/>
      <c r="I112" s="38"/>
      <c r="J112" s="35"/>
      <c r="K112" s="348">
        <f t="shared" si="10"/>
        <v>0</v>
      </c>
      <c r="L112" s="18"/>
      <c r="M112" s="18"/>
      <c r="N112" s="38"/>
      <c r="O112" s="38"/>
      <c r="P112" s="38"/>
      <c r="Q112" s="35"/>
      <c r="R112" s="348">
        <f t="shared" si="11"/>
        <v>0</v>
      </c>
      <c r="S112" s="38"/>
      <c r="T112" s="38"/>
      <c r="U112" s="35"/>
      <c r="V112" s="203">
        <f t="shared" si="12"/>
        <v>0</v>
      </c>
      <c r="W112" s="38"/>
      <c r="X112" s="35"/>
      <c r="Y112" s="38"/>
      <c r="Z112" s="170">
        <f t="shared" si="13"/>
        <v>0</v>
      </c>
      <c r="AA112" s="173">
        <f t="shared" si="14"/>
        <v>0</v>
      </c>
      <c r="AB112" s="428">
        <f t="shared" si="15"/>
        <v>0</v>
      </c>
    </row>
    <row r="113" spans="1:28" ht="15" customHeight="1" x14ac:dyDescent="0.25">
      <c r="A113" s="15">
        <v>94</v>
      </c>
      <c r="B113" s="24" t="s">
        <v>79</v>
      </c>
      <c r="C113" s="25" t="s">
        <v>12</v>
      </c>
      <c r="D113" s="432">
        <f>'Вт День 2 Нед 2'!AD113</f>
        <v>0</v>
      </c>
      <c r="E113" s="434"/>
      <c r="F113" s="35"/>
      <c r="G113" s="18"/>
      <c r="H113" s="38"/>
      <c r="I113" s="38"/>
      <c r="J113" s="35"/>
      <c r="K113" s="348">
        <f t="shared" si="10"/>
        <v>0</v>
      </c>
      <c r="L113" s="18"/>
      <c r="M113" s="18"/>
      <c r="N113" s="38"/>
      <c r="O113" s="38"/>
      <c r="P113" s="38"/>
      <c r="Q113" s="35"/>
      <c r="R113" s="348">
        <f t="shared" si="11"/>
        <v>0</v>
      </c>
      <c r="S113" s="38"/>
      <c r="T113" s="38"/>
      <c r="U113" s="35"/>
      <c r="V113" s="203">
        <f t="shared" si="12"/>
        <v>0</v>
      </c>
      <c r="W113" s="38"/>
      <c r="X113" s="35"/>
      <c r="Y113" s="38"/>
      <c r="Z113" s="170">
        <f t="shared" si="13"/>
        <v>0</v>
      </c>
      <c r="AA113" s="173">
        <f t="shared" si="14"/>
        <v>0</v>
      </c>
      <c r="AB113" s="428">
        <f t="shared" si="15"/>
        <v>0</v>
      </c>
    </row>
    <row r="114" spans="1:28" x14ac:dyDescent="0.25">
      <c r="A114" s="15"/>
      <c r="B114" s="268" t="s">
        <v>61</v>
      </c>
      <c r="C114" s="7"/>
      <c r="D114" s="432">
        <f>'Вт День 2 Нед 2'!AD114</f>
        <v>0</v>
      </c>
      <c r="E114" s="7"/>
      <c r="F114" s="38"/>
      <c r="G114" s="144"/>
      <c r="H114" s="38"/>
      <c r="I114" s="38"/>
      <c r="J114" s="38"/>
      <c r="K114" s="348">
        <f t="shared" si="10"/>
        <v>0</v>
      </c>
      <c r="L114" s="144"/>
      <c r="M114" s="144"/>
      <c r="N114" s="38"/>
      <c r="O114" s="38"/>
      <c r="P114" s="38"/>
      <c r="Q114" s="38"/>
      <c r="R114" s="348">
        <f t="shared" si="11"/>
        <v>0</v>
      </c>
      <c r="S114" s="38"/>
      <c r="T114" s="38"/>
      <c r="U114" s="38"/>
      <c r="V114" s="203">
        <f t="shared" si="12"/>
        <v>0</v>
      </c>
      <c r="W114" s="38"/>
      <c r="X114" s="38"/>
      <c r="Y114" s="38"/>
      <c r="Z114" s="170">
        <f t="shared" si="13"/>
        <v>0</v>
      </c>
      <c r="AA114" s="173">
        <f t="shared" si="14"/>
        <v>0</v>
      </c>
      <c r="AB114" s="428">
        <f t="shared" si="15"/>
        <v>0</v>
      </c>
    </row>
    <row r="115" spans="1:28" x14ac:dyDescent="0.25">
      <c r="A115" s="15">
        <v>95</v>
      </c>
      <c r="B115" s="16" t="s">
        <v>1</v>
      </c>
      <c r="C115" s="17" t="s">
        <v>12</v>
      </c>
      <c r="D115" s="432">
        <f>'Вт День 2 Нед 2'!AD115</f>
        <v>0</v>
      </c>
      <c r="E115" s="432"/>
      <c r="F115" s="38"/>
      <c r="G115" s="144"/>
      <c r="H115" s="38"/>
      <c r="I115" s="38"/>
      <c r="J115" s="38"/>
      <c r="K115" s="348">
        <f t="shared" si="10"/>
        <v>0</v>
      </c>
      <c r="L115" s="144"/>
      <c r="M115" s="144"/>
      <c r="N115" s="38"/>
      <c r="O115" s="38"/>
      <c r="P115" s="38"/>
      <c r="Q115" s="38"/>
      <c r="R115" s="348">
        <f t="shared" si="11"/>
        <v>0</v>
      </c>
      <c r="S115" s="38"/>
      <c r="T115" s="38"/>
      <c r="U115" s="38"/>
      <c r="V115" s="203">
        <f t="shared" si="12"/>
        <v>0</v>
      </c>
      <c r="W115" s="38"/>
      <c r="X115" s="38"/>
      <c r="Y115" s="38"/>
      <c r="Z115" s="170">
        <f t="shared" si="13"/>
        <v>0</v>
      </c>
      <c r="AA115" s="173">
        <f t="shared" si="14"/>
        <v>0</v>
      </c>
      <c r="AB115" s="428">
        <f t="shared" si="15"/>
        <v>0</v>
      </c>
    </row>
    <row r="116" spans="1:28" ht="15" customHeight="1" x14ac:dyDescent="0.25">
      <c r="A116" s="15">
        <v>96</v>
      </c>
      <c r="B116" s="19" t="s">
        <v>62</v>
      </c>
      <c r="C116" s="20" t="s">
        <v>12</v>
      </c>
      <c r="D116" s="432">
        <f>'Вт День 2 Нед 2'!AD116</f>
        <v>0</v>
      </c>
      <c r="E116" s="432"/>
      <c r="F116" s="38"/>
      <c r="G116" s="144"/>
      <c r="H116" s="38"/>
      <c r="I116" s="38"/>
      <c r="J116" s="38"/>
      <c r="K116" s="348">
        <f t="shared" si="10"/>
        <v>0</v>
      </c>
      <c r="L116" s="144"/>
      <c r="M116" s="144"/>
      <c r="N116" s="38"/>
      <c r="O116" s="38"/>
      <c r="P116" s="38"/>
      <c r="Q116" s="38"/>
      <c r="R116" s="348">
        <f t="shared" si="11"/>
        <v>0</v>
      </c>
      <c r="S116" s="38"/>
      <c r="T116" s="38"/>
      <c r="U116" s="38"/>
      <c r="V116" s="203">
        <f t="shared" si="12"/>
        <v>0</v>
      </c>
      <c r="W116" s="38"/>
      <c r="X116" s="38"/>
      <c r="Y116" s="38"/>
      <c r="Z116" s="170">
        <f t="shared" si="13"/>
        <v>0</v>
      </c>
      <c r="AA116" s="173">
        <f t="shared" si="14"/>
        <v>0</v>
      </c>
      <c r="AB116" s="428">
        <f t="shared" si="15"/>
        <v>0</v>
      </c>
    </row>
    <row r="117" spans="1:28" ht="15" customHeight="1" x14ac:dyDescent="0.25">
      <c r="A117" s="15">
        <v>97</v>
      </c>
      <c r="B117" s="19" t="s">
        <v>89</v>
      </c>
      <c r="C117" s="20" t="s">
        <v>12</v>
      </c>
      <c r="D117" s="432">
        <f>'Вт День 2 Нед 2'!AD117</f>
        <v>0</v>
      </c>
      <c r="E117" s="432"/>
      <c r="F117" s="38"/>
      <c r="G117" s="144"/>
      <c r="H117" s="38"/>
      <c r="I117" s="38"/>
      <c r="J117" s="38"/>
      <c r="K117" s="348">
        <f t="shared" si="10"/>
        <v>0</v>
      </c>
      <c r="L117" s="144"/>
      <c r="M117" s="144"/>
      <c r="N117" s="38"/>
      <c r="O117" s="38"/>
      <c r="P117" s="38"/>
      <c r="Q117" s="38"/>
      <c r="R117" s="348">
        <f t="shared" si="11"/>
        <v>0</v>
      </c>
      <c r="S117" s="38"/>
      <c r="T117" s="38"/>
      <c r="U117" s="38"/>
      <c r="V117" s="203">
        <f t="shared" si="12"/>
        <v>0</v>
      </c>
      <c r="W117" s="38"/>
      <c r="X117" s="38"/>
      <c r="Y117" s="38"/>
      <c r="Z117" s="170">
        <f t="shared" si="13"/>
        <v>0</v>
      </c>
      <c r="AA117" s="173">
        <f t="shared" si="14"/>
        <v>0</v>
      </c>
      <c r="AB117" s="428">
        <f t="shared" si="15"/>
        <v>0</v>
      </c>
    </row>
    <row r="118" spans="1:28" ht="15" customHeight="1" x14ac:dyDescent="0.25">
      <c r="A118" s="15">
        <v>98</v>
      </c>
      <c r="B118" s="19" t="s">
        <v>63</v>
      </c>
      <c r="C118" s="20" t="s">
        <v>12</v>
      </c>
      <c r="D118" s="432">
        <f>'Вт День 2 Нед 2'!AD118</f>
        <v>0</v>
      </c>
      <c r="E118" s="432"/>
      <c r="F118" s="38"/>
      <c r="G118" s="144"/>
      <c r="H118" s="38"/>
      <c r="I118" s="38"/>
      <c r="J118" s="38"/>
      <c r="K118" s="348">
        <f t="shared" si="10"/>
        <v>0</v>
      </c>
      <c r="L118" s="144"/>
      <c r="M118" s="144"/>
      <c r="N118" s="38"/>
      <c r="O118" s="38"/>
      <c r="P118" s="38"/>
      <c r="Q118" s="38"/>
      <c r="R118" s="348">
        <f t="shared" si="11"/>
        <v>0</v>
      </c>
      <c r="S118" s="38"/>
      <c r="T118" s="38"/>
      <c r="U118" s="38"/>
      <c r="V118" s="203">
        <f t="shared" si="12"/>
        <v>0</v>
      </c>
      <c r="W118" s="38"/>
      <c r="X118" s="38"/>
      <c r="Y118" s="38"/>
      <c r="Z118" s="170">
        <f t="shared" si="13"/>
        <v>0</v>
      </c>
      <c r="AA118" s="173">
        <f t="shared" si="14"/>
        <v>0</v>
      </c>
      <c r="AB118" s="428">
        <f t="shared" si="15"/>
        <v>0</v>
      </c>
    </row>
    <row r="119" spans="1:28" x14ac:dyDescent="0.25">
      <c r="A119" s="15">
        <v>99</v>
      </c>
      <c r="B119" s="16" t="s">
        <v>64</v>
      </c>
      <c r="C119" s="17" t="s">
        <v>12</v>
      </c>
      <c r="D119" s="432">
        <f>'Вт День 2 Нед 2'!AD119</f>
        <v>-0.04</v>
      </c>
      <c r="E119" s="432"/>
      <c r="F119" s="38"/>
      <c r="G119" s="144"/>
      <c r="H119" s="38"/>
      <c r="I119" s="404">
        <v>5.0000000000000001E-3</v>
      </c>
      <c r="J119" s="38"/>
      <c r="K119" s="348">
        <f t="shared" si="10"/>
        <v>5.0000000000000001E-3</v>
      </c>
      <c r="L119" s="144"/>
      <c r="M119" s="144"/>
      <c r="N119" s="38"/>
      <c r="O119" s="404">
        <v>5.0000000000000001E-3</v>
      </c>
      <c r="P119" s="38"/>
      <c r="Q119" s="38"/>
      <c r="R119" s="348">
        <f t="shared" si="11"/>
        <v>5.0000000000000001E-3</v>
      </c>
      <c r="S119" s="38"/>
      <c r="T119" s="38"/>
      <c r="U119" s="38"/>
      <c r="V119" s="203">
        <f t="shared" si="12"/>
        <v>0</v>
      </c>
      <c r="W119" s="38"/>
      <c r="X119" s="38"/>
      <c r="Y119" s="38"/>
      <c r="Z119" s="170">
        <f t="shared" si="13"/>
        <v>0</v>
      </c>
      <c r="AA119" s="173">
        <f t="shared" si="14"/>
        <v>0.01</v>
      </c>
      <c r="AB119" s="428">
        <f t="shared" si="15"/>
        <v>-0.05</v>
      </c>
    </row>
    <row r="120" spans="1:28" ht="15" customHeight="1" x14ac:dyDescent="0.25">
      <c r="A120" s="15">
        <v>100</v>
      </c>
      <c r="B120" s="16" t="s">
        <v>65</v>
      </c>
      <c r="C120" s="17" t="s">
        <v>12</v>
      </c>
      <c r="D120" s="432">
        <f>'Вт День 2 Нед 2'!AD120</f>
        <v>-0.70240000000000002</v>
      </c>
      <c r="E120" s="432"/>
      <c r="F120" s="38"/>
      <c r="G120" s="405">
        <v>0.1</v>
      </c>
      <c r="H120" s="38"/>
      <c r="I120" s="483"/>
      <c r="J120" s="38"/>
      <c r="K120" s="348">
        <f t="shared" si="10"/>
        <v>0.1</v>
      </c>
      <c r="L120" s="144"/>
      <c r="M120" s="405">
        <v>0.1</v>
      </c>
      <c r="N120" s="38"/>
      <c r="O120" s="483"/>
      <c r="P120" s="38"/>
      <c r="Q120" s="38"/>
      <c r="R120" s="348">
        <f t="shared" si="11"/>
        <v>0.1</v>
      </c>
      <c r="S120" s="38"/>
      <c r="T120" s="38"/>
      <c r="U120" s="38"/>
      <c r="V120" s="203">
        <f t="shared" si="12"/>
        <v>0</v>
      </c>
      <c r="W120" s="38"/>
      <c r="X120" s="38"/>
      <c r="Y120" s="38"/>
      <c r="Z120" s="170">
        <f t="shared" si="13"/>
        <v>0</v>
      </c>
      <c r="AA120" s="173">
        <f t="shared" si="14"/>
        <v>0.2</v>
      </c>
      <c r="AB120" s="428">
        <f t="shared" si="15"/>
        <v>-0.90240000000000009</v>
      </c>
    </row>
    <row r="121" spans="1:28" x14ac:dyDescent="0.25">
      <c r="A121" s="15"/>
      <c r="B121" s="268" t="s">
        <v>117</v>
      </c>
      <c r="C121" s="7"/>
      <c r="D121" s="432">
        <f>'Вт День 2 Нед 2'!AD121</f>
        <v>0</v>
      </c>
      <c r="E121" s="7"/>
      <c r="F121" s="38"/>
      <c r="G121" s="144"/>
      <c r="H121" s="38"/>
      <c r="I121" s="38"/>
      <c r="J121" s="38"/>
      <c r="K121" s="348">
        <f t="shared" si="10"/>
        <v>0</v>
      </c>
      <c r="L121" s="144"/>
      <c r="M121" s="144"/>
      <c r="N121" s="38"/>
      <c r="O121" s="38"/>
      <c r="P121" s="38"/>
      <c r="Q121" s="38"/>
      <c r="R121" s="348">
        <f t="shared" si="11"/>
        <v>0</v>
      </c>
      <c r="S121" s="38"/>
      <c r="T121" s="38"/>
      <c r="U121" s="38"/>
      <c r="V121" s="203">
        <f t="shared" si="12"/>
        <v>0</v>
      </c>
      <c r="W121" s="38"/>
      <c r="X121" s="38"/>
      <c r="Y121" s="38"/>
      <c r="Z121" s="170">
        <f t="shared" si="13"/>
        <v>0</v>
      </c>
      <c r="AA121" s="173">
        <f t="shared" si="14"/>
        <v>0</v>
      </c>
      <c r="AB121" s="428">
        <f t="shared" si="15"/>
        <v>0</v>
      </c>
    </row>
    <row r="122" spans="1:28" ht="15" customHeight="1" x14ac:dyDescent="0.25">
      <c r="A122" s="15">
        <v>101</v>
      </c>
      <c r="B122" s="16" t="s">
        <v>72</v>
      </c>
      <c r="C122" s="25" t="s">
        <v>12</v>
      </c>
      <c r="D122" s="432">
        <f>'Вт День 2 Нед 2'!AD122</f>
        <v>-0.29249999999999998</v>
      </c>
      <c r="E122" s="434"/>
      <c r="F122" s="38"/>
      <c r="G122" s="489"/>
      <c r="H122" s="38"/>
      <c r="I122" s="38"/>
      <c r="J122" s="38"/>
      <c r="K122" s="348">
        <f t="shared" si="10"/>
        <v>0</v>
      </c>
      <c r="L122" s="405"/>
      <c r="M122" s="489"/>
      <c r="N122" s="38"/>
      <c r="O122" s="38"/>
      <c r="P122" s="38"/>
      <c r="Q122" s="38"/>
      <c r="R122" s="348">
        <f t="shared" si="11"/>
        <v>0</v>
      </c>
      <c r="S122" s="38"/>
      <c r="T122" s="38"/>
      <c r="U122" s="38"/>
      <c r="V122" s="203">
        <f t="shared" si="12"/>
        <v>0</v>
      </c>
      <c r="W122" s="38"/>
      <c r="X122" s="38"/>
      <c r="Y122" s="38"/>
      <c r="Z122" s="170">
        <f t="shared" si="13"/>
        <v>0</v>
      </c>
      <c r="AA122" s="173">
        <f t="shared" si="14"/>
        <v>0</v>
      </c>
      <c r="AB122" s="428">
        <f t="shared" si="15"/>
        <v>-0.29249999999999998</v>
      </c>
    </row>
    <row r="123" spans="1:28" x14ac:dyDescent="0.25">
      <c r="A123" s="15">
        <v>102</v>
      </c>
      <c r="B123" s="16" t="s">
        <v>73</v>
      </c>
      <c r="C123" s="25" t="s">
        <v>12</v>
      </c>
      <c r="D123" s="432">
        <f>'Вт День 2 Нед 2'!AD123</f>
        <v>-1.7086700000000001</v>
      </c>
      <c r="E123" s="434"/>
      <c r="F123" s="38"/>
      <c r="G123" s="489"/>
      <c r="H123" s="38"/>
      <c r="I123" s="38"/>
      <c r="J123" s="38"/>
      <c r="K123" s="348">
        <f t="shared" si="10"/>
        <v>0</v>
      </c>
      <c r="L123" s="144"/>
      <c r="M123" s="489"/>
      <c r="N123" s="38"/>
      <c r="O123" s="38"/>
      <c r="P123" s="38"/>
      <c r="Q123" s="38"/>
      <c r="R123" s="348">
        <f t="shared" si="11"/>
        <v>0</v>
      </c>
      <c r="S123" s="38"/>
      <c r="T123" s="38"/>
      <c r="U123" s="38"/>
      <c r="V123" s="203">
        <f t="shared" si="12"/>
        <v>0</v>
      </c>
      <c r="W123" s="38"/>
      <c r="X123" s="38"/>
      <c r="Y123" s="38"/>
      <c r="Z123" s="170">
        <f t="shared" si="13"/>
        <v>0</v>
      </c>
      <c r="AA123" s="173">
        <f t="shared" si="14"/>
        <v>0</v>
      </c>
      <c r="AB123" s="428">
        <f t="shared" si="15"/>
        <v>-1.7086700000000001</v>
      </c>
    </row>
    <row r="124" spans="1:28" x14ac:dyDescent="0.25">
      <c r="A124" s="15">
        <v>103</v>
      </c>
      <c r="B124" s="16" t="s">
        <v>74</v>
      </c>
      <c r="C124" s="25" t="s">
        <v>12</v>
      </c>
      <c r="D124" s="432">
        <f>'Вт День 2 Нед 2'!AD124</f>
        <v>-0.27889999999999998</v>
      </c>
      <c r="E124" s="434"/>
      <c r="F124" s="38"/>
      <c r="G124" s="489"/>
      <c r="H124" s="404">
        <v>8.9999999999999993E-3</v>
      </c>
      <c r="I124" s="38"/>
      <c r="J124" s="38"/>
      <c r="K124" s="348">
        <f t="shared" si="10"/>
        <v>8.9999999999999993E-3</v>
      </c>
      <c r="L124" s="405"/>
      <c r="M124" s="489"/>
      <c r="N124" s="404">
        <v>8.9999999999999993E-3</v>
      </c>
      <c r="O124" s="38"/>
      <c r="P124" s="38"/>
      <c r="Q124" s="38"/>
      <c r="R124" s="348">
        <f t="shared" si="11"/>
        <v>8.9999999999999993E-3</v>
      </c>
      <c r="S124" s="38"/>
      <c r="T124" s="38"/>
      <c r="U124" s="38"/>
      <c r="V124" s="203">
        <f t="shared" si="12"/>
        <v>0</v>
      </c>
      <c r="W124" s="404">
        <v>1.32E-2</v>
      </c>
      <c r="X124" s="38"/>
      <c r="Y124" s="38"/>
      <c r="Z124" s="170">
        <f t="shared" si="13"/>
        <v>1.32E-2</v>
      </c>
      <c r="AA124" s="173">
        <f t="shared" si="14"/>
        <v>3.1199999999999999E-2</v>
      </c>
      <c r="AB124" s="428">
        <f t="shared" si="15"/>
        <v>-0.31009999999999999</v>
      </c>
    </row>
    <row r="125" spans="1:28" x14ac:dyDescent="0.25">
      <c r="A125" s="15">
        <v>104</v>
      </c>
      <c r="B125" s="16" t="s">
        <v>75</v>
      </c>
      <c r="C125" s="25" t="s">
        <v>12</v>
      </c>
      <c r="D125" s="432">
        <f>'Вт День 2 Нед 2'!AD125</f>
        <v>-0.15525000000000003</v>
      </c>
      <c r="E125" s="434"/>
      <c r="F125" s="38"/>
      <c r="G125" s="489"/>
      <c r="H125" s="404">
        <v>1.4999999999999999E-2</v>
      </c>
      <c r="I125" s="38"/>
      <c r="J125" s="38"/>
      <c r="K125" s="348">
        <f t="shared" si="10"/>
        <v>1.4999999999999999E-2</v>
      </c>
      <c r="L125" s="405"/>
      <c r="M125" s="489"/>
      <c r="N125" s="404">
        <v>1.4999999999999999E-2</v>
      </c>
      <c r="O125" s="38"/>
      <c r="P125" s="38"/>
      <c r="Q125" s="38"/>
      <c r="R125" s="348">
        <f t="shared" si="11"/>
        <v>1.4999999999999999E-2</v>
      </c>
      <c r="S125" s="38"/>
      <c r="T125" s="38"/>
      <c r="U125" s="38"/>
      <c r="V125" s="203">
        <f t="shared" si="12"/>
        <v>0</v>
      </c>
      <c r="W125" s="404">
        <v>1.2500000000000001E-2</v>
      </c>
      <c r="X125" s="38"/>
      <c r="Y125" s="38"/>
      <c r="Z125" s="170">
        <f t="shared" si="13"/>
        <v>1.2500000000000001E-2</v>
      </c>
      <c r="AA125" s="173">
        <f t="shared" si="14"/>
        <v>4.2499999999999996E-2</v>
      </c>
      <c r="AB125" s="428">
        <f t="shared" si="15"/>
        <v>-0.19775000000000004</v>
      </c>
    </row>
    <row r="126" spans="1:28" ht="15" customHeight="1" x14ac:dyDescent="0.25">
      <c r="A126" s="15">
        <v>105</v>
      </c>
      <c r="B126" s="16" t="s">
        <v>77</v>
      </c>
      <c r="C126" s="25" t="s">
        <v>12</v>
      </c>
      <c r="D126" s="432">
        <f>'Вт День 2 Нед 2'!AD126</f>
        <v>-0.67599999999999993</v>
      </c>
      <c r="E126" s="434"/>
      <c r="F126" s="38"/>
      <c r="G126" s="489"/>
      <c r="H126" s="38"/>
      <c r="I126" s="38"/>
      <c r="J126" s="38"/>
      <c r="K126" s="348">
        <f t="shared" si="10"/>
        <v>0</v>
      </c>
      <c r="L126" s="144"/>
      <c r="M126" s="489"/>
      <c r="N126" s="38"/>
      <c r="O126" s="38"/>
      <c r="P126" s="38"/>
      <c r="Q126" s="38"/>
      <c r="R126" s="348">
        <f t="shared" si="11"/>
        <v>0</v>
      </c>
      <c r="S126" s="38"/>
      <c r="T126" s="38"/>
      <c r="U126" s="38"/>
      <c r="V126" s="203">
        <f t="shared" si="12"/>
        <v>0</v>
      </c>
      <c r="W126" s="38"/>
      <c r="X126" s="38"/>
      <c r="Y126" s="38"/>
      <c r="Z126" s="170">
        <f t="shared" si="13"/>
        <v>0</v>
      </c>
      <c r="AA126" s="173">
        <f t="shared" si="14"/>
        <v>0</v>
      </c>
      <c r="AB126" s="428">
        <f t="shared" si="15"/>
        <v>-0.67599999999999993</v>
      </c>
    </row>
    <row r="127" spans="1:28" ht="15" customHeight="1" x14ac:dyDescent="0.25">
      <c r="A127" s="15">
        <v>106</v>
      </c>
      <c r="B127" s="16" t="s">
        <v>76</v>
      </c>
      <c r="C127" s="25" t="s">
        <v>12</v>
      </c>
      <c r="D127" s="432">
        <f>'Вт День 2 Нед 2'!AD127</f>
        <v>0</v>
      </c>
      <c r="E127" s="434"/>
      <c r="F127" s="38"/>
      <c r="G127" s="144"/>
      <c r="H127" s="38"/>
      <c r="I127" s="38"/>
      <c r="J127" s="38"/>
      <c r="K127" s="348">
        <f t="shared" si="10"/>
        <v>0</v>
      </c>
      <c r="L127" s="144"/>
      <c r="M127" s="144"/>
      <c r="N127" s="38"/>
      <c r="O127" s="38"/>
      <c r="P127" s="38"/>
      <c r="Q127" s="38"/>
      <c r="R127" s="348">
        <f t="shared" si="11"/>
        <v>0</v>
      </c>
      <c r="S127" s="38"/>
      <c r="T127" s="38"/>
      <c r="U127" s="38"/>
      <c r="V127" s="203">
        <f t="shared" si="12"/>
        <v>0</v>
      </c>
      <c r="W127" s="38"/>
      <c r="X127" s="38"/>
      <c r="Y127" s="38"/>
      <c r="Z127" s="170">
        <f t="shared" si="13"/>
        <v>0</v>
      </c>
      <c r="AA127" s="173">
        <f t="shared" si="14"/>
        <v>0</v>
      </c>
      <c r="AB127" s="428">
        <f t="shared" si="15"/>
        <v>0</v>
      </c>
    </row>
    <row r="128" spans="1:28" ht="15" customHeight="1" x14ac:dyDescent="0.25">
      <c r="A128" s="15">
        <v>107</v>
      </c>
      <c r="B128" s="24" t="s">
        <v>78</v>
      </c>
      <c r="C128" s="25" t="s">
        <v>12</v>
      </c>
      <c r="D128" s="432">
        <f>'Вт День 2 Нед 2'!AD128</f>
        <v>0</v>
      </c>
      <c r="E128" s="434"/>
      <c r="F128" s="35"/>
      <c r="G128" s="18"/>
      <c r="H128" s="38"/>
      <c r="I128" s="38"/>
      <c r="J128" s="35"/>
      <c r="K128" s="348">
        <f t="shared" si="10"/>
        <v>0</v>
      </c>
      <c r="L128" s="18"/>
      <c r="M128" s="18"/>
      <c r="N128" s="38"/>
      <c r="O128" s="38"/>
      <c r="P128" s="38"/>
      <c r="Q128" s="35"/>
      <c r="R128" s="348">
        <f t="shared" si="11"/>
        <v>0</v>
      </c>
      <c r="S128" s="38"/>
      <c r="T128" s="38"/>
      <c r="U128" s="35"/>
      <c r="V128" s="203">
        <f t="shared" si="12"/>
        <v>0</v>
      </c>
      <c r="W128" s="38"/>
      <c r="X128" s="38"/>
      <c r="Y128" s="38"/>
      <c r="Z128" s="170">
        <f t="shared" si="13"/>
        <v>0</v>
      </c>
      <c r="AA128" s="173">
        <f t="shared" si="14"/>
        <v>0</v>
      </c>
      <c r="AB128" s="428">
        <f t="shared" si="15"/>
        <v>0</v>
      </c>
    </row>
    <row r="129" spans="1:28" ht="15" customHeight="1" x14ac:dyDescent="0.25">
      <c r="A129" s="15">
        <v>108</v>
      </c>
      <c r="B129" s="24" t="s">
        <v>105</v>
      </c>
      <c r="C129" s="25" t="s">
        <v>12</v>
      </c>
      <c r="D129" s="432">
        <f>'Вт День 2 Нед 2'!AD129</f>
        <v>0</v>
      </c>
      <c r="E129" s="434"/>
      <c r="F129" s="35"/>
      <c r="G129" s="18"/>
      <c r="H129" s="38"/>
      <c r="I129" s="38"/>
      <c r="J129" s="35"/>
      <c r="K129" s="348">
        <f t="shared" si="10"/>
        <v>0</v>
      </c>
      <c r="L129" s="18"/>
      <c r="M129" s="18"/>
      <c r="N129" s="38"/>
      <c r="O129" s="38"/>
      <c r="P129" s="38"/>
      <c r="Q129" s="35"/>
      <c r="R129" s="348">
        <f t="shared" si="11"/>
        <v>0</v>
      </c>
      <c r="S129" s="38"/>
      <c r="T129" s="38"/>
      <c r="U129" s="35"/>
      <c r="V129" s="203">
        <f t="shared" si="12"/>
        <v>0</v>
      </c>
      <c r="W129" s="38"/>
      <c r="X129" s="38"/>
      <c r="Y129" s="38"/>
      <c r="Z129" s="170">
        <f t="shared" si="13"/>
        <v>0</v>
      </c>
      <c r="AA129" s="173">
        <f t="shared" si="14"/>
        <v>0</v>
      </c>
      <c r="AB129" s="428">
        <f t="shared" si="15"/>
        <v>0</v>
      </c>
    </row>
    <row r="130" spans="1:28" ht="15" customHeight="1" x14ac:dyDescent="0.25">
      <c r="A130" s="15">
        <v>109</v>
      </c>
      <c r="B130" s="24" t="s">
        <v>190</v>
      </c>
      <c r="C130" s="25" t="s">
        <v>12</v>
      </c>
      <c r="D130" s="432">
        <f>'Вт День 2 Нед 2'!AD130</f>
        <v>0</v>
      </c>
      <c r="E130" s="434"/>
      <c r="F130" s="35"/>
      <c r="G130" s="18"/>
      <c r="H130" s="38"/>
      <c r="I130" s="38"/>
      <c r="J130" s="35"/>
      <c r="K130" s="348">
        <f t="shared" si="10"/>
        <v>0</v>
      </c>
      <c r="L130" s="18"/>
      <c r="M130" s="18"/>
      <c r="N130" s="38"/>
      <c r="O130" s="38"/>
      <c r="P130" s="38"/>
      <c r="Q130" s="35"/>
      <c r="R130" s="348">
        <f t="shared" si="11"/>
        <v>0</v>
      </c>
      <c r="S130" s="38"/>
      <c r="T130" s="38"/>
      <c r="U130" s="35"/>
      <c r="V130" s="203">
        <f t="shared" si="12"/>
        <v>0</v>
      </c>
      <c r="W130" s="38"/>
      <c r="X130" s="38"/>
      <c r="Y130" s="38"/>
      <c r="Z130" s="170">
        <f t="shared" si="13"/>
        <v>0</v>
      </c>
      <c r="AA130" s="173">
        <f t="shared" si="14"/>
        <v>0</v>
      </c>
      <c r="AB130" s="428">
        <f t="shared" si="15"/>
        <v>0</v>
      </c>
    </row>
    <row r="131" spans="1:28" ht="15" customHeight="1" x14ac:dyDescent="0.25">
      <c r="A131" s="318"/>
      <c r="B131" s="319" t="s">
        <v>214</v>
      </c>
      <c r="C131" s="56"/>
      <c r="D131" s="432">
        <f>'Вт День 2 Нед 2'!AD131</f>
        <v>0</v>
      </c>
      <c r="E131" s="446"/>
      <c r="F131" s="46"/>
      <c r="G131" s="46"/>
      <c r="H131" s="149"/>
      <c r="I131" s="149"/>
      <c r="J131" s="46"/>
      <c r="K131" s="348">
        <f t="shared" si="10"/>
        <v>0</v>
      </c>
      <c r="L131" s="46"/>
      <c r="M131" s="46"/>
      <c r="N131" s="149"/>
      <c r="O131" s="149"/>
      <c r="P131" s="149"/>
      <c r="Q131" s="46"/>
      <c r="R131" s="348">
        <f t="shared" si="11"/>
        <v>0</v>
      </c>
      <c r="S131" s="38"/>
      <c r="T131" s="149"/>
      <c r="U131" s="46"/>
      <c r="V131" s="203">
        <f t="shared" si="12"/>
        <v>0</v>
      </c>
      <c r="W131" s="149"/>
      <c r="X131" s="46"/>
      <c r="Y131" s="149"/>
      <c r="Z131" s="170">
        <f t="shared" si="13"/>
        <v>0</v>
      </c>
      <c r="AA131" s="173">
        <f t="shared" si="14"/>
        <v>0</v>
      </c>
      <c r="AB131" s="428">
        <f t="shared" si="15"/>
        <v>0</v>
      </c>
    </row>
    <row r="132" spans="1:28" ht="15" customHeight="1" x14ac:dyDescent="0.25">
      <c r="A132" s="65">
        <v>110</v>
      </c>
      <c r="B132" s="50" t="s">
        <v>93</v>
      </c>
      <c r="C132" s="57" t="s">
        <v>12</v>
      </c>
      <c r="D132" s="432">
        <f>'Вт День 2 Нед 2'!AD132</f>
        <v>0</v>
      </c>
      <c r="E132" s="447"/>
      <c r="F132" s="35"/>
      <c r="G132" s="35"/>
      <c r="H132" s="38"/>
      <c r="I132" s="38"/>
      <c r="J132" s="49"/>
      <c r="K132" s="348">
        <f t="shared" si="10"/>
        <v>0</v>
      </c>
      <c r="L132" s="35"/>
      <c r="M132" s="35"/>
      <c r="N132" s="38"/>
      <c r="O132" s="38"/>
      <c r="P132" s="38"/>
      <c r="Q132" s="49"/>
      <c r="R132" s="348">
        <f t="shared" si="11"/>
        <v>0</v>
      </c>
      <c r="S132" s="38"/>
      <c r="T132" s="148"/>
      <c r="U132" s="35"/>
      <c r="V132" s="203">
        <f t="shared" si="12"/>
        <v>0</v>
      </c>
      <c r="W132" s="148"/>
      <c r="X132" s="53"/>
      <c r="Y132" s="148"/>
      <c r="Z132" s="170">
        <f t="shared" si="13"/>
        <v>0</v>
      </c>
      <c r="AA132" s="173">
        <f t="shared" si="14"/>
        <v>0</v>
      </c>
      <c r="AB132" s="428">
        <f t="shared" si="15"/>
        <v>0</v>
      </c>
    </row>
    <row r="133" spans="1:28" ht="15" customHeight="1" x14ac:dyDescent="0.25">
      <c r="A133" s="65">
        <v>111</v>
      </c>
      <c r="B133" s="50" t="s">
        <v>94</v>
      </c>
      <c r="C133" s="57" t="s">
        <v>12</v>
      </c>
      <c r="D133" s="432">
        <f>'Вт День 2 Нед 2'!AD133</f>
        <v>0</v>
      </c>
      <c r="E133" s="447"/>
      <c r="F133" s="35"/>
      <c r="G133" s="35"/>
      <c r="H133" s="38"/>
      <c r="I133" s="38"/>
      <c r="J133" s="49"/>
      <c r="K133" s="348">
        <f t="shared" si="10"/>
        <v>0</v>
      </c>
      <c r="L133" s="35"/>
      <c r="M133" s="35"/>
      <c r="N133" s="38"/>
      <c r="O133" s="38"/>
      <c r="P133" s="38"/>
      <c r="Q133" s="49"/>
      <c r="R133" s="348">
        <f t="shared" si="11"/>
        <v>0</v>
      </c>
      <c r="S133" s="38"/>
      <c r="T133" s="148"/>
      <c r="U133" s="35"/>
      <c r="V133" s="203">
        <f t="shared" si="12"/>
        <v>0</v>
      </c>
      <c r="W133" s="148"/>
      <c r="X133" s="53"/>
      <c r="Y133" s="148"/>
      <c r="Z133" s="170">
        <f t="shared" si="13"/>
        <v>0</v>
      </c>
      <c r="AA133" s="173">
        <f t="shared" si="14"/>
        <v>0</v>
      </c>
      <c r="AB133" s="428">
        <f t="shared" si="15"/>
        <v>0</v>
      </c>
    </row>
    <row r="134" spans="1:28" ht="15" customHeight="1" x14ac:dyDescent="0.25">
      <c r="A134" s="65">
        <v>112</v>
      </c>
      <c r="B134" s="50" t="s">
        <v>95</v>
      </c>
      <c r="C134" s="57" t="s">
        <v>12</v>
      </c>
      <c r="D134" s="432">
        <f>'Вт День 2 Нед 2'!AD134</f>
        <v>0</v>
      </c>
      <c r="E134" s="447"/>
      <c r="F134" s="35"/>
      <c r="G134" s="35"/>
      <c r="H134" s="38"/>
      <c r="I134" s="38"/>
      <c r="J134" s="49"/>
      <c r="K134" s="348">
        <f t="shared" si="10"/>
        <v>0</v>
      </c>
      <c r="L134" s="35"/>
      <c r="M134" s="35"/>
      <c r="N134" s="38"/>
      <c r="O134" s="38"/>
      <c r="P134" s="38"/>
      <c r="Q134" s="49"/>
      <c r="R134" s="348">
        <f t="shared" si="11"/>
        <v>0</v>
      </c>
      <c r="S134" s="38"/>
      <c r="T134" s="148"/>
      <c r="U134" s="35"/>
      <c r="V134" s="203">
        <f t="shared" si="12"/>
        <v>0</v>
      </c>
      <c r="W134" s="148"/>
      <c r="X134" s="53"/>
      <c r="Y134" s="148"/>
      <c r="Z134" s="170">
        <f t="shared" si="13"/>
        <v>0</v>
      </c>
      <c r="AA134" s="173">
        <f t="shared" si="14"/>
        <v>0</v>
      </c>
      <c r="AB134" s="428">
        <f t="shared" si="15"/>
        <v>0</v>
      </c>
    </row>
    <row r="135" spans="1:28" ht="15" customHeight="1" x14ac:dyDescent="0.25">
      <c r="A135" s="65">
        <v>113</v>
      </c>
      <c r="B135" s="50" t="s">
        <v>96</v>
      </c>
      <c r="C135" s="57" t="s">
        <v>12</v>
      </c>
      <c r="D135" s="432">
        <f>'Вт День 2 Нед 2'!AD135</f>
        <v>0</v>
      </c>
      <c r="E135" s="447"/>
      <c r="F135" s="35"/>
      <c r="G135" s="35"/>
      <c r="H135" s="38"/>
      <c r="I135" s="38"/>
      <c r="J135" s="49"/>
      <c r="K135" s="348">
        <f t="shared" si="10"/>
        <v>0</v>
      </c>
      <c r="L135" s="35"/>
      <c r="M135" s="35"/>
      <c r="N135" s="38"/>
      <c r="O135" s="38"/>
      <c r="P135" s="38"/>
      <c r="Q135" s="49"/>
      <c r="R135" s="348">
        <f t="shared" si="11"/>
        <v>0</v>
      </c>
      <c r="S135" s="38"/>
      <c r="T135" s="148"/>
      <c r="U135" s="35"/>
      <c r="V135" s="203">
        <f t="shared" si="12"/>
        <v>0</v>
      </c>
      <c r="W135" s="148"/>
      <c r="X135" s="53"/>
      <c r="Y135" s="148"/>
      <c r="Z135" s="170">
        <f t="shared" si="13"/>
        <v>0</v>
      </c>
      <c r="AA135" s="173">
        <f t="shared" ref="AA135:AA148" si="16">K135+R135+V135+Z135</f>
        <v>0</v>
      </c>
      <c r="AB135" s="428">
        <f t="shared" ref="AB135:AB148" si="17">(D135+E135)-AA135</f>
        <v>0</v>
      </c>
    </row>
    <row r="136" spans="1:28" ht="15" customHeight="1" x14ac:dyDescent="0.25">
      <c r="A136" s="65">
        <v>114</v>
      </c>
      <c r="B136" s="50" t="s">
        <v>97</v>
      </c>
      <c r="C136" s="57" t="s">
        <v>12</v>
      </c>
      <c r="D136" s="432">
        <f>'Вт День 2 Нед 2'!AD136</f>
        <v>0</v>
      </c>
      <c r="E136" s="447"/>
      <c r="F136" s="35"/>
      <c r="G136" s="35"/>
      <c r="H136" s="38"/>
      <c r="I136" s="38"/>
      <c r="J136" s="49"/>
      <c r="K136" s="348">
        <f t="shared" ref="K136:K148" si="18">(G136+H136+I136+J136)</f>
        <v>0</v>
      </c>
      <c r="L136" s="35"/>
      <c r="M136" s="35"/>
      <c r="N136" s="38"/>
      <c r="O136" s="38"/>
      <c r="P136" s="38"/>
      <c r="Q136" s="49"/>
      <c r="R136" s="348">
        <f t="shared" ref="R136:R148" si="19">(L136+M136+N136+O136+P136)*$R$5</f>
        <v>0</v>
      </c>
      <c r="S136" s="38"/>
      <c r="T136" s="148"/>
      <c r="U136" s="35"/>
      <c r="V136" s="203">
        <f t="shared" ref="V136:V148" si="20">(U136+T136)*$V$5</f>
        <v>0</v>
      </c>
      <c r="W136" s="148"/>
      <c r="X136" s="53"/>
      <c r="Y136" s="148"/>
      <c r="Z136" s="170">
        <f t="shared" ref="Z136:Z148" si="21">(Y136+X136+W136)*$Z$5</f>
        <v>0</v>
      </c>
      <c r="AA136" s="173">
        <f t="shared" si="16"/>
        <v>0</v>
      </c>
      <c r="AB136" s="428">
        <f t="shared" si="17"/>
        <v>0</v>
      </c>
    </row>
    <row r="137" spans="1:28" x14ac:dyDescent="0.25">
      <c r="A137" s="45"/>
      <c r="B137" s="57" t="s">
        <v>98</v>
      </c>
      <c r="C137" s="35"/>
      <c r="D137" s="432">
        <f>'Вт День 2 Нед 2'!AD137</f>
        <v>0</v>
      </c>
      <c r="E137" s="421"/>
      <c r="F137" s="35"/>
      <c r="G137" s="35"/>
      <c r="H137" s="35"/>
      <c r="I137" s="38"/>
      <c r="J137" s="35"/>
      <c r="K137" s="348">
        <f t="shared" si="18"/>
        <v>0</v>
      </c>
      <c r="L137" s="35"/>
      <c r="M137" s="35"/>
      <c r="N137" s="35"/>
      <c r="O137" s="38"/>
      <c r="P137" s="38"/>
      <c r="Q137" s="35"/>
      <c r="R137" s="348">
        <f t="shared" si="19"/>
        <v>0</v>
      </c>
      <c r="S137" s="38"/>
      <c r="T137" s="148"/>
      <c r="U137" s="35"/>
      <c r="V137" s="203">
        <f t="shared" si="20"/>
        <v>0</v>
      </c>
      <c r="W137" s="53"/>
      <c r="X137" s="53"/>
      <c r="Y137" s="148"/>
      <c r="Z137" s="170">
        <f t="shared" si="21"/>
        <v>0</v>
      </c>
      <c r="AA137" s="173">
        <f t="shared" si="16"/>
        <v>0</v>
      </c>
      <c r="AB137" s="428">
        <f t="shared" si="17"/>
        <v>0</v>
      </c>
    </row>
    <row r="138" spans="1:28" x14ac:dyDescent="0.25">
      <c r="A138" s="401">
        <v>115</v>
      </c>
      <c r="B138" s="400" t="s">
        <v>239</v>
      </c>
      <c r="C138" s="399" t="s">
        <v>82</v>
      </c>
      <c r="D138" s="432">
        <f>'Вт День 2 Нед 2'!AD138</f>
        <v>-2</v>
      </c>
      <c r="E138" s="448"/>
      <c r="F138" s="35"/>
      <c r="G138" s="35"/>
      <c r="H138" s="35"/>
      <c r="I138" s="38"/>
      <c r="J138" s="35"/>
      <c r="K138" s="348">
        <f t="shared" si="18"/>
        <v>0</v>
      </c>
      <c r="L138" s="35"/>
      <c r="M138" s="35"/>
      <c r="N138" s="35"/>
      <c r="O138" s="38"/>
      <c r="P138" s="38"/>
      <c r="Q138" s="35"/>
      <c r="R138" s="348">
        <f t="shared" si="19"/>
        <v>0</v>
      </c>
      <c r="S138" s="38"/>
      <c r="T138" s="148"/>
      <c r="U138" s="35"/>
      <c r="V138" s="203"/>
      <c r="W138" s="53"/>
      <c r="X138" s="53"/>
      <c r="Y138" s="148"/>
      <c r="Z138" s="170"/>
      <c r="AA138" s="173">
        <f t="shared" si="16"/>
        <v>0</v>
      </c>
      <c r="AB138" s="428">
        <f t="shared" si="17"/>
        <v>-2</v>
      </c>
    </row>
    <row r="139" spans="1:28" x14ac:dyDescent="0.25">
      <c r="A139" s="244">
        <v>116</v>
      </c>
      <c r="B139" s="260" t="s">
        <v>86</v>
      </c>
      <c r="C139" s="61" t="s">
        <v>12</v>
      </c>
      <c r="D139" s="432">
        <f>'Вт День 2 Нед 2'!AD139</f>
        <v>0</v>
      </c>
      <c r="E139" s="433"/>
      <c r="F139" s="18"/>
      <c r="G139" s="127"/>
      <c r="H139" s="35"/>
      <c r="I139" s="35"/>
      <c r="J139" s="127"/>
      <c r="K139" s="348">
        <f t="shared" si="18"/>
        <v>0</v>
      </c>
      <c r="L139" s="127"/>
      <c r="M139" s="127"/>
      <c r="N139" s="35"/>
      <c r="O139" s="35"/>
      <c r="P139" s="35"/>
      <c r="Q139" s="127"/>
      <c r="R139" s="348">
        <f t="shared" si="19"/>
        <v>0</v>
      </c>
      <c r="S139" s="38"/>
      <c r="T139" s="127"/>
      <c r="U139" s="35"/>
      <c r="V139" s="203">
        <f t="shared" si="20"/>
        <v>0</v>
      </c>
      <c r="W139" s="35"/>
      <c r="X139" s="35"/>
      <c r="Y139" s="127"/>
      <c r="Z139" s="170">
        <f t="shared" si="21"/>
        <v>0</v>
      </c>
      <c r="AA139" s="173">
        <f t="shared" si="16"/>
        <v>0</v>
      </c>
      <c r="AB139" s="428">
        <f t="shared" si="17"/>
        <v>0</v>
      </c>
    </row>
    <row r="140" spans="1:28" ht="18" customHeight="1" x14ac:dyDescent="0.25">
      <c r="A140" s="401">
        <v>117</v>
      </c>
      <c r="B140" s="261" t="s">
        <v>217</v>
      </c>
      <c r="C140" s="63" t="s">
        <v>82</v>
      </c>
      <c r="D140" s="432">
        <f>'Вт День 2 Нед 2'!AD140</f>
        <v>-4</v>
      </c>
      <c r="E140" s="433"/>
      <c r="F140" s="18"/>
      <c r="G140" s="127"/>
      <c r="H140" s="35"/>
      <c r="I140" s="35"/>
      <c r="J140" s="127"/>
      <c r="K140" s="348">
        <f t="shared" si="18"/>
        <v>0</v>
      </c>
      <c r="L140" s="127"/>
      <c r="M140" s="127"/>
      <c r="N140" s="35"/>
      <c r="O140" s="35"/>
      <c r="P140" s="35"/>
      <c r="Q140" s="127"/>
      <c r="R140" s="348">
        <f t="shared" si="19"/>
        <v>0</v>
      </c>
      <c r="S140" s="38"/>
      <c r="T140" s="127"/>
      <c r="U140" s="35"/>
      <c r="V140" s="203">
        <f t="shared" si="20"/>
        <v>0</v>
      </c>
      <c r="W140" s="35"/>
      <c r="X140" s="35"/>
      <c r="Y140" s="127"/>
      <c r="Z140" s="170">
        <f t="shared" si="21"/>
        <v>0</v>
      </c>
      <c r="AA140" s="173">
        <f t="shared" si="16"/>
        <v>0</v>
      </c>
      <c r="AB140" s="428">
        <f t="shared" si="17"/>
        <v>-4</v>
      </c>
    </row>
    <row r="141" spans="1:28" x14ac:dyDescent="0.25">
      <c r="A141" s="244">
        <v>118</v>
      </c>
      <c r="B141" s="260" t="s">
        <v>211</v>
      </c>
      <c r="C141" s="61" t="s">
        <v>12</v>
      </c>
      <c r="D141" s="432">
        <f>'Вт День 2 Нед 2'!AD141</f>
        <v>0</v>
      </c>
      <c r="E141" s="433"/>
      <c r="F141" s="18"/>
      <c r="G141" s="127"/>
      <c r="H141" s="35"/>
      <c r="I141" s="35"/>
      <c r="J141" s="127"/>
      <c r="K141" s="348">
        <f t="shared" si="18"/>
        <v>0</v>
      </c>
      <c r="L141" s="127"/>
      <c r="M141" s="127"/>
      <c r="N141" s="35"/>
      <c r="O141" s="35"/>
      <c r="P141" s="35"/>
      <c r="Q141" s="127"/>
      <c r="R141" s="348">
        <f t="shared" si="19"/>
        <v>0</v>
      </c>
      <c r="S141" s="38"/>
      <c r="T141" s="127"/>
      <c r="U141" s="35"/>
      <c r="V141" s="203">
        <f t="shared" si="20"/>
        <v>0</v>
      </c>
      <c r="W141" s="35"/>
      <c r="X141" s="35"/>
      <c r="Y141" s="127"/>
      <c r="Z141" s="170">
        <f t="shared" si="21"/>
        <v>0</v>
      </c>
      <c r="AA141" s="173">
        <f t="shared" si="16"/>
        <v>0</v>
      </c>
      <c r="AB141" s="428">
        <f t="shared" si="17"/>
        <v>0</v>
      </c>
    </row>
    <row r="142" spans="1:28" x14ac:dyDescent="0.25">
      <c r="A142" s="401">
        <v>119</v>
      </c>
      <c r="B142" s="260" t="s">
        <v>192</v>
      </c>
      <c r="C142" s="61" t="s">
        <v>12</v>
      </c>
      <c r="D142" s="432">
        <f>'Вт День 2 Нед 2'!AD142</f>
        <v>0</v>
      </c>
      <c r="E142" s="433"/>
      <c r="F142" s="18"/>
      <c r="G142" s="127"/>
      <c r="H142" s="35"/>
      <c r="I142" s="35"/>
      <c r="J142" s="127"/>
      <c r="K142" s="348">
        <f t="shared" si="18"/>
        <v>0</v>
      </c>
      <c r="L142" s="127"/>
      <c r="M142" s="127"/>
      <c r="N142" s="35"/>
      <c r="O142" s="35"/>
      <c r="P142" s="35"/>
      <c r="Q142" s="127"/>
      <c r="R142" s="348">
        <f t="shared" si="19"/>
        <v>0</v>
      </c>
      <c r="S142" s="38"/>
      <c r="T142" s="127"/>
      <c r="U142" s="35"/>
      <c r="V142" s="203">
        <f t="shared" si="20"/>
        <v>0</v>
      </c>
      <c r="W142" s="35"/>
      <c r="X142" s="35"/>
      <c r="Y142" s="127"/>
      <c r="Z142" s="170">
        <f t="shared" si="21"/>
        <v>0</v>
      </c>
      <c r="AA142" s="173">
        <f t="shared" si="16"/>
        <v>0</v>
      </c>
      <c r="AB142" s="428">
        <f t="shared" si="17"/>
        <v>0</v>
      </c>
    </row>
    <row r="143" spans="1:28" ht="15" customHeight="1" x14ac:dyDescent="0.25">
      <c r="A143" s="244">
        <v>120</v>
      </c>
      <c r="B143" s="22" t="s">
        <v>19</v>
      </c>
      <c r="C143" s="23" t="s">
        <v>12</v>
      </c>
      <c r="D143" s="432">
        <f>'Вт День 2 Нед 2'!AD143</f>
        <v>0</v>
      </c>
      <c r="E143" s="433"/>
      <c r="F143" s="35"/>
      <c r="G143" s="18"/>
      <c r="H143" s="35"/>
      <c r="I143" s="36"/>
      <c r="J143" s="35"/>
      <c r="K143" s="348">
        <f t="shared" si="18"/>
        <v>0</v>
      </c>
      <c r="L143" s="18"/>
      <c r="M143" s="18"/>
      <c r="N143" s="35"/>
      <c r="O143" s="36"/>
      <c r="P143" s="36"/>
      <c r="Q143" s="35"/>
      <c r="R143" s="348">
        <f t="shared" si="19"/>
        <v>0</v>
      </c>
      <c r="S143" s="38"/>
      <c r="T143" s="36"/>
      <c r="U143" s="35"/>
      <c r="V143" s="203">
        <f t="shared" si="20"/>
        <v>0</v>
      </c>
      <c r="W143" s="35"/>
      <c r="X143" s="35"/>
      <c r="Y143" s="36"/>
      <c r="Z143" s="170">
        <f t="shared" si="21"/>
        <v>0</v>
      </c>
      <c r="AA143" s="173">
        <f t="shared" si="16"/>
        <v>0</v>
      </c>
      <c r="AB143" s="428">
        <f t="shared" si="17"/>
        <v>0</v>
      </c>
    </row>
    <row r="144" spans="1:28" ht="21" customHeight="1" x14ac:dyDescent="0.25">
      <c r="A144" s="401">
        <v>121</v>
      </c>
      <c r="B144" s="260" t="s">
        <v>307</v>
      </c>
      <c r="C144" s="61" t="s">
        <v>82</v>
      </c>
      <c r="D144" s="432">
        <f>'Вт День 2 Нед 2'!AD144</f>
        <v>-2</v>
      </c>
      <c r="E144" s="433"/>
      <c r="F144" s="18"/>
      <c r="G144" s="127"/>
      <c r="H144" s="35"/>
      <c r="I144" s="36"/>
      <c r="J144" s="127"/>
      <c r="K144" s="348">
        <f t="shared" si="18"/>
        <v>0</v>
      </c>
      <c r="L144" s="127"/>
      <c r="M144" s="127"/>
      <c r="N144" s="35"/>
      <c r="O144" s="36"/>
      <c r="P144" s="36"/>
      <c r="Q144" s="127"/>
      <c r="R144" s="348">
        <f t="shared" si="19"/>
        <v>0</v>
      </c>
      <c r="S144" s="38"/>
      <c r="T144" s="36"/>
      <c r="U144" s="35"/>
      <c r="V144" s="203">
        <f t="shared" si="20"/>
        <v>0</v>
      </c>
      <c r="W144" s="35"/>
      <c r="X144" s="35"/>
      <c r="Y144" s="36"/>
      <c r="Z144" s="170">
        <f t="shared" si="21"/>
        <v>0</v>
      </c>
      <c r="AA144" s="173">
        <f t="shared" si="16"/>
        <v>0</v>
      </c>
      <c r="AB144" s="428">
        <f t="shared" si="17"/>
        <v>-2</v>
      </c>
    </row>
    <row r="145" spans="1:28" ht="15" customHeight="1" x14ac:dyDescent="0.25">
      <c r="A145" s="244">
        <v>122</v>
      </c>
      <c r="B145" s="260" t="s">
        <v>212</v>
      </c>
      <c r="C145" s="61" t="s">
        <v>82</v>
      </c>
      <c r="D145" s="432">
        <f>'Вт День 2 Нед 2'!AD145</f>
        <v>0</v>
      </c>
      <c r="E145" s="433"/>
      <c r="F145" s="18"/>
      <c r="G145" s="127"/>
      <c r="H145" s="35"/>
      <c r="I145" s="35"/>
      <c r="J145" s="127"/>
      <c r="K145" s="348">
        <f t="shared" si="18"/>
        <v>0</v>
      </c>
      <c r="L145" s="127"/>
      <c r="M145" s="127"/>
      <c r="N145" s="35"/>
      <c r="O145" s="35"/>
      <c r="P145" s="43"/>
      <c r="Q145" s="127"/>
      <c r="R145" s="348">
        <f t="shared" si="19"/>
        <v>0</v>
      </c>
      <c r="S145" s="38"/>
      <c r="T145" s="35"/>
      <c r="U145" s="35"/>
      <c r="V145" s="203">
        <f t="shared" si="20"/>
        <v>0</v>
      </c>
      <c r="W145" s="35"/>
      <c r="X145" s="35"/>
      <c r="Y145" s="35"/>
      <c r="Z145" s="170">
        <f t="shared" si="21"/>
        <v>0</v>
      </c>
      <c r="AA145" s="173">
        <f t="shared" si="16"/>
        <v>0</v>
      </c>
      <c r="AB145" s="428">
        <f t="shared" si="17"/>
        <v>0</v>
      </c>
    </row>
    <row r="146" spans="1:28" ht="21" customHeight="1" x14ac:dyDescent="0.25">
      <c r="A146" s="401">
        <v>123</v>
      </c>
      <c r="B146" s="260" t="s">
        <v>219</v>
      </c>
      <c r="C146" s="61" t="s">
        <v>82</v>
      </c>
      <c r="D146" s="432">
        <f>'Вт День 2 Нед 2'!AD146</f>
        <v>0</v>
      </c>
      <c r="E146" s="433"/>
      <c r="F146" s="18"/>
      <c r="G146" s="127"/>
      <c r="H146" s="35"/>
      <c r="I146" s="35"/>
      <c r="J146" s="127"/>
      <c r="K146" s="348">
        <f t="shared" si="18"/>
        <v>0</v>
      </c>
      <c r="L146" s="127"/>
      <c r="M146" s="127"/>
      <c r="N146" s="35"/>
      <c r="O146" s="35"/>
      <c r="P146" s="43"/>
      <c r="Q146" s="127"/>
      <c r="R146" s="348">
        <f t="shared" si="19"/>
        <v>0</v>
      </c>
      <c r="S146" s="38"/>
      <c r="T146" s="127"/>
      <c r="U146" s="35"/>
      <c r="V146" s="203">
        <f t="shared" si="20"/>
        <v>0</v>
      </c>
      <c r="W146" s="35"/>
      <c r="X146" s="35"/>
      <c r="Y146" s="127"/>
      <c r="Z146" s="170">
        <f t="shared" si="21"/>
        <v>0</v>
      </c>
      <c r="AA146" s="173">
        <f t="shared" si="16"/>
        <v>0</v>
      </c>
      <c r="AB146" s="428">
        <f t="shared" si="17"/>
        <v>0</v>
      </c>
    </row>
    <row r="147" spans="1:28" ht="22.5" x14ac:dyDescent="0.25">
      <c r="A147" s="244">
        <v>124</v>
      </c>
      <c r="B147" s="260" t="s">
        <v>213</v>
      </c>
      <c r="C147" s="61" t="s">
        <v>82</v>
      </c>
      <c r="D147" s="432">
        <f>'Вт День 2 Нед 2'!AD147</f>
        <v>0</v>
      </c>
      <c r="E147" s="433"/>
      <c r="F147" s="18"/>
      <c r="G147" s="127"/>
      <c r="H147" s="35"/>
      <c r="I147" s="35"/>
      <c r="J147" s="127"/>
      <c r="K147" s="348">
        <f t="shared" si="18"/>
        <v>0</v>
      </c>
      <c r="L147" s="127"/>
      <c r="M147" s="127"/>
      <c r="N147" s="35"/>
      <c r="O147" s="35"/>
      <c r="P147" s="35"/>
      <c r="Q147" s="127"/>
      <c r="R147" s="348">
        <f t="shared" si="19"/>
        <v>0</v>
      </c>
      <c r="S147" s="38"/>
      <c r="T147" s="127"/>
      <c r="U147" s="35"/>
      <c r="V147" s="203">
        <f t="shared" si="20"/>
        <v>0</v>
      </c>
      <c r="W147" s="35"/>
      <c r="X147" s="35"/>
      <c r="Y147" s="127"/>
      <c r="Z147" s="170">
        <f t="shared" si="21"/>
        <v>0</v>
      </c>
      <c r="AA147" s="173">
        <f t="shared" si="16"/>
        <v>0</v>
      </c>
      <c r="AB147" s="428">
        <f t="shared" si="17"/>
        <v>0</v>
      </c>
    </row>
    <row r="148" spans="1:28" x14ac:dyDescent="0.25">
      <c r="A148" s="401">
        <v>125</v>
      </c>
      <c r="B148" s="260" t="s">
        <v>191</v>
      </c>
      <c r="C148" s="61" t="s">
        <v>82</v>
      </c>
      <c r="D148" s="432">
        <f>'Вт День 2 Нед 2'!AD148</f>
        <v>0</v>
      </c>
      <c r="E148" s="433"/>
      <c r="F148" s="18"/>
      <c r="G148" s="127"/>
      <c r="H148" s="35"/>
      <c r="I148" s="35"/>
      <c r="J148" s="127"/>
      <c r="K148" s="348">
        <f t="shared" si="18"/>
        <v>0</v>
      </c>
      <c r="L148" s="127"/>
      <c r="M148" s="127"/>
      <c r="N148" s="35"/>
      <c r="O148" s="35"/>
      <c r="P148" s="35"/>
      <c r="Q148" s="127"/>
      <c r="R148" s="348">
        <f t="shared" si="19"/>
        <v>0</v>
      </c>
      <c r="S148" s="38"/>
      <c r="T148" s="127"/>
      <c r="U148" s="35"/>
      <c r="V148" s="203">
        <f t="shared" si="20"/>
        <v>0</v>
      </c>
      <c r="W148" s="35"/>
      <c r="X148" s="35"/>
      <c r="Y148" s="127"/>
      <c r="Z148" s="170">
        <f t="shared" si="21"/>
        <v>0</v>
      </c>
      <c r="AA148" s="173">
        <f t="shared" si="16"/>
        <v>0</v>
      </c>
      <c r="AB148" s="428">
        <f t="shared" si="17"/>
        <v>0</v>
      </c>
    </row>
    <row r="149" spans="1:28" x14ac:dyDescent="0.25">
      <c r="H149" s="160"/>
    </row>
  </sheetData>
  <mergeCells count="12">
    <mergeCell ref="AB2:AB4"/>
    <mergeCell ref="AA2:AA4"/>
    <mergeCell ref="A1:Z1"/>
    <mergeCell ref="W2:Y2"/>
    <mergeCell ref="K2:K4"/>
    <mergeCell ref="Z2:Z4"/>
    <mergeCell ref="F2:J2"/>
    <mergeCell ref="T2:U2"/>
    <mergeCell ref="V2:V4"/>
    <mergeCell ref="L2:Q2"/>
    <mergeCell ref="R2:R4"/>
    <mergeCell ref="S2:S4"/>
  </mergeCells>
  <pageMargins left="0" right="0" top="0" bottom="0" header="0.31496062992125984" footer="0.31496062992125984"/>
  <pageSetup paperSize="9" scale="70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8"/>
  <sheetViews>
    <sheetView zoomScaleNormal="100" workbookViewId="0">
      <pane xSplit="3" ySplit="5" topLeftCell="F6" activePane="bottomRight" state="frozen"/>
      <selection activeCell="A3" sqref="A3"/>
      <selection pane="topRight" activeCell="D3" sqref="D3"/>
      <selection pane="bottomLeft" activeCell="A9" sqref="A9"/>
      <selection pane="bottomRight" activeCell="Y3" sqref="Y3"/>
    </sheetView>
  </sheetViews>
  <sheetFormatPr defaultRowHeight="15" x14ac:dyDescent="0.25"/>
  <cols>
    <col min="1" max="1" width="4.5703125" customWidth="1"/>
    <col min="2" max="2" width="23.28515625" style="272" customWidth="1"/>
    <col min="3" max="3" width="4.140625" customWidth="1"/>
    <col min="4" max="5" width="10.5703125" style="477" customWidth="1"/>
    <col min="6" max="7" width="8.42578125" customWidth="1"/>
    <col min="8" max="8" width="12.140625" customWidth="1"/>
    <col min="9" max="9" width="10.140625" customWidth="1"/>
    <col min="10" max="11" width="8.42578125" customWidth="1"/>
    <col min="12" max="13" width="9.5703125" customWidth="1"/>
    <col min="14" max="16" width="8.42578125" customWidth="1"/>
    <col min="17" max="18" width="11.5703125" customWidth="1"/>
    <col min="19" max="21" width="8.42578125" customWidth="1"/>
    <col min="22" max="22" width="9" customWidth="1"/>
    <col min="23" max="24" width="8.42578125" customWidth="1"/>
    <col min="25" max="25" width="9" customWidth="1"/>
    <col min="26" max="26" width="9.5703125" customWidth="1"/>
    <col min="27" max="28" width="8.42578125" customWidth="1"/>
    <col min="29" max="29" width="18" style="171" customWidth="1"/>
    <col min="30" max="30" width="12.42578125" style="477" customWidth="1"/>
  </cols>
  <sheetData>
    <row r="1" spans="1:30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525"/>
      <c r="AB1" s="525"/>
      <c r="AC1" s="525"/>
    </row>
    <row r="2" spans="1:30" ht="24.75" customHeight="1" x14ac:dyDescent="0.25">
      <c r="A2" s="1"/>
      <c r="B2" s="264"/>
      <c r="C2" s="2"/>
      <c r="D2" s="2"/>
      <c r="E2" s="2"/>
      <c r="F2" s="526" t="s">
        <v>317</v>
      </c>
      <c r="G2" s="526"/>
      <c r="H2" s="526"/>
      <c r="I2" s="526"/>
      <c r="J2" s="526"/>
      <c r="K2" s="526"/>
      <c r="L2" s="526" t="s">
        <v>277</v>
      </c>
      <c r="M2" s="526" t="s">
        <v>278</v>
      </c>
      <c r="N2" s="535" t="s">
        <v>354</v>
      </c>
      <c r="O2" s="535"/>
      <c r="P2" s="535"/>
      <c r="Q2" s="535"/>
      <c r="R2" s="535"/>
      <c r="S2" s="535"/>
      <c r="T2" s="572" t="s">
        <v>277</v>
      </c>
      <c r="U2" s="572" t="s">
        <v>278</v>
      </c>
      <c r="V2" s="534" t="s">
        <v>286</v>
      </c>
      <c r="W2" s="534"/>
      <c r="X2" s="550" t="s">
        <v>121</v>
      </c>
      <c r="Y2" s="545" t="s">
        <v>374</v>
      </c>
      <c r="Z2" s="545"/>
      <c r="AA2" s="545"/>
      <c r="AB2" s="528" t="s">
        <v>121</v>
      </c>
      <c r="AC2" s="548" t="s">
        <v>140</v>
      </c>
      <c r="AD2" s="515" t="s">
        <v>266</v>
      </c>
    </row>
    <row r="3" spans="1:30" s="34" customFormat="1" ht="67.5" x14ac:dyDescent="0.25">
      <c r="A3" s="6"/>
      <c r="B3" s="64" t="s">
        <v>132</v>
      </c>
      <c r="C3" s="8"/>
      <c r="D3" s="52" t="s">
        <v>262</v>
      </c>
      <c r="E3" s="52" t="s">
        <v>263</v>
      </c>
      <c r="F3" s="388" t="s">
        <v>149</v>
      </c>
      <c r="G3" s="388" t="s">
        <v>352</v>
      </c>
      <c r="H3" s="385" t="s">
        <v>350</v>
      </c>
      <c r="I3" s="385" t="s">
        <v>272</v>
      </c>
      <c r="J3" s="385" t="s">
        <v>308</v>
      </c>
      <c r="K3" s="388" t="s">
        <v>143</v>
      </c>
      <c r="L3" s="526"/>
      <c r="M3" s="526"/>
      <c r="N3" s="42" t="s">
        <v>149</v>
      </c>
      <c r="O3" s="42" t="s">
        <v>352</v>
      </c>
      <c r="P3" s="208" t="s">
        <v>350</v>
      </c>
      <c r="Q3" s="208" t="s">
        <v>272</v>
      </c>
      <c r="R3" s="208" t="s">
        <v>308</v>
      </c>
      <c r="S3" s="42" t="s">
        <v>143</v>
      </c>
      <c r="T3" s="611"/>
      <c r="U3" s="611"/>
      <c r="V3" s="199" t="s">
        <v>230</v>
      </c>
      <c r="W3" s="336" t="s">
        <v>393</v>
      </c>
      <c r="X3" s="551"/>
      <c r="Y3" s="211" t="s">
        <v>394</v>
      </c>
      <c r="Z3" s="212" t="s">
        <v>395</v>
      </c>
      <c r="AA3" s="212" t="s">
        <v>144</v>
      </c>
      <c r="AB3" s="546"/>
      <c r="AC3" s="549"/>
      <c r="AD3" s="564"/>
    </row>
    <row r="4" spans="1:30" x14ac:dyDescent="0.25">
      <c r="A4" s="6"/>
      <c r="B4" s="265" t="s">
        <v>4</v>
      </c>
      <c r="C4" s="8"/>
      <c r="D4" s="8"/>
      <c r="E4" s="8"/>
      <c r="F4" s="347" t="s">
        <v>148</v>
      </c>
      <c r="G4" s="347" t="s">
        <v>148</v>
      </c>
      <c r="H4" s="347" t="s">
        <v>148</v>
      </c>
      <c r="I4" s="347" t="s">
        <v>148</v>
      </c>
      <c r="J4" s="347" t="s">
        <v>148</v>
      </c>
      <c r="K4" s="347" t="s">
        <v>148</v>
      </c>
      <c r="L4" s="492" t="s">
        <v>148</v>
      </c>
      <c r="M4" s="492" t="s">
        <v>148</v>
      </c>
      <c r="N4" s="351" t="s">
        <v>220</v>
      </c>
      <c r="O4" s="153" t="s">
        <v>220</v>
      </c>
      <c r="P4" s="351" t="s">
        <v>220</v>
      </c>
      <c r="Q4" s="153" t="s">
        <v>220</v>
      </c>
      <c r="R4" s="153"/>
      <c r="S4" s="153" t="s">
        <v>220</v>
      </c>
      <c r="T4" s="612"/>
      <c r="U4" s="612"/>
      <c r="V4" s="201" t="s">
        <v>220</v>
      </c>
      <c r="W4" s="204" t="s">
        <v>220</v>
      </c>
      <c r="X4" s="552"/>
      <c r="Y4" s="154" t="s">
        <v>220</v>
      </c>
      <c r="Z4" s="187" t="s">
        <v>220</v>
      </c>
      <c r="AA4" s="154" t="s">
        <v>220</v>
      </c>
      <c r="AB4" s="547"/>
      <c r="AC4" s="549"/>
      <c r="AD4" s="516"/>
    </row>
    <row r="5" spans="1:30" x14ac:dyDescent="0.25">
      <c r="A5" s="10"/>
      <c r="B5" s="266" t="s">
        <v>5</v>
      </c>
      <c r="C5" s="11"/>
      <c r="D5" s="11"/>
      <c r="E5" s="11"/>
      <c r="F5" s="389" t="s">
        <v>237</v>
      </c>
      <c r="G5" s="389" t="s">
        <v>8</v>
      </c>
      <c r="H5" s="389" t="s">
        <v>162</v>
      </c>
      <c r="I5" s="389" t="s">
        <v>158</v>
      </c>
      <c r="J5" s="389" t="s">
        <v>6</v>
      </c>
      <c r="K5" s="389" t="s">
        <v>235</v>
      </c>
      <c r="L5" s="493" t="s">
        <v>293</v>
      </c>
      <c r="M5" s="493" t="s">
        <v>293</v>
      </c>
      <c r="N5" s="382" t="s">
        <v>146</v>
      </c>
      <c r="O5" s="382" t="s">
        <v>224</v>
      </c>
      <c r="P5" s="382" t="s">
        <v>162</v>
      </c>
      <c r="Q5" s="382" t="s">
        <v>158</v>
      </c>
      <c r="R5" s="382" t="s">
        <v>6</v>
      </c>
      <c r="S5" s="382" t="s">
        <v>351</v>
      </c>
      <c r="T5" s="494" t="s">
        <v>293</v>
      </c>
      <c r="U5" s="494" t="s">
        <v>293</v>
      </c>
      <c r="V5" s="216" t="s">
        <v>122</v>
      </c>
      <c r="W5" s="202" t="s">
        <v>6</v>
      </c>
      <c r="X5" s="192">
        <v>1</v>
      </c>
      <c r="Y5" s="155" t="s">
        <v>252</v>
      </c>
      <c r="Z5" s="159" t="s">
        <v>151</v>
      </c>
      <c r="AA5" s="155" t="s">
        <v>9</v>
      </c>
      <c r="AB5" s="191" t="s">
        <v>293</v>
      </c>
      <c r="AC5" s="174">
        <f>L5+M5+T5+U5+X5+AB5</f>
        <v>6</v>
      </c>
      <c r="AD5" s="472"/>
    </row>
    <row r="6" spans="1:30" x14ac:dyDescent="0.25">
      <c r="A6" s="6"/>
      <c r="B6" s="64" t="s">
        <v>177</v>
      </c>
      <c r="C6" s="52"/>
      <c r="D6" s="52"/>
      <c r="E6" s="52"/>
      <c r="F6" s="32"/>
      <c r="G6" s="32"/>
      <c r="H6" s="13"/>
      <c r="I6" s="33"/>
      <c r="J6" s="33"/>
      <c r="K6" s="33"/>
      <c r="L6" s="33"/>
      <c r="M6" s="33"/>
      <c r="N6" s="33"/>
      <c r="O6" s="1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147"/>
      <c r="AC6" s="172"/>
      <c r="AD6" s="472"/>
    </row>
    <row r="7" spans="1:30" x14ac:dyDescent="0.25">
      <c r="A7" s="15">
        <v>1</v>
      </c>
      <c r="B7" s="16" t="s">
        <v>11</v>
      </c>
      <c r="C7" s="17" t="s">
        <v>12</v>
      </c>
      <c r="D7" s="465">
        <f>'Ср День 3 Нед 2'!AB7</f>
        <v>0</v>
      </c>
      <c r="E7" s="465"/>
      <c r="F7" s="38"/>
      <c r="G7" s="38"/>
      <c r="H7" s="144"/>
      <c r="I7" s="38"/>
      <c r="J7" s="38"/>
      <c r="K7" s="38"/>
      <c r="L7" s="490">
        <f>(G7+J7)*$L$5</f>
        <v>0</v>
      </c>
      <c r="M7" s="490">
        <f>(F7+H7+I7+J7+K7)*$M$5</f>
        <v>0</v>
      </c>
      <c r="N7" s="38"/>
      <c r="O7" s="38"/>
      <c r="P7" s="38"/>
      <c r="Q7" s="144"/>
      <c r="R7" s="38"/>
      <c r="S7" s="38"/>
      <c r="T7" s="168">
        <f>(O7+R7)*$T$5</f>
        <v>0</v>
      </c>
      <c r="U7" s="168">
        <f>(N7+P7+Q7+R7+S7)*$U$5</f>
        <v>0</v>
      </c>
      <c r="V7" s="38"/>
      <c r="W7" s="38"/>
      <c r="X7" s="203">
        <f>(W7+V7)*$X$5</f>
        <v>0</v>
      </c>
      <c r="Y7" s="38"/>
      <c r="Z7" s="38"/>
      <c r="AA7" s="38"/>
      <c r="AB7" s="170">
        <f t="shared" ref="AB7:AB38" si="0">(AA7+Z7+Y7)*$AB$5</f>
        <v>0</v>
      </c>
      <c r="AC7" s="173">
        <f>L7+M7+T7+U7+X7+AB7</f>
        <v>0</v>
      </c>
      <c r="AD7" s="459">
        <f t="shared" ref="AD7:AD38" si="1">(D7+E7)-AC7</f>
        <v>0</v>
      </c>
    </row>
    <row r="8" spans="1:30" x14ac:dyDescent="0.25">
      <c r="A8" s="15">
        <v>2</v>
      </c>
      <c r="B8" s="19" t="s">
        <v>13</v>
      </c>
      <c r="C8" s="20" t="s">
        <v>12</v>
      </c>
      <c r="D8" s="465">
        <f>'Ср День 3 Нед 2'!AB8</f>
        <v>-0.5302</v>
      </c>
      <c r="E8" s="465"/>
      <c r="F8" s="38"/>
      <c r="G8" s="404">
        <v>0.02</v>
      </c>
      <c r="H8" s="144"/>
      <c r="I8" s="38"/>
      <c r="J8" s="38"/>
      <c r="K8" s="483"/>
      <c r="L8" s="490">
        <f t="shared" ref="L8:L71" si="2">(G8+J8+K8)*$L$5</f>
        <v>0.02</v>
      </c>
      <c r="M8" s="490">
        <f t="shared" ref="M8:M71" si="3">(F8+H8+I8+J8+K8)*$M$5</f>
        <v>0</v>
      </c>
      <c r="N8" s="38"/>
      <c r="O8" s="404">
        <v>0.02</v>
      </c>
      <c r="P8" s="38"/>
      <c r="Q8" s="144"/>
      <c r="R8" s="38"/>
      <c r="S8" s="404">
        <v>2.5000000000000001E-2</v>
      </c>
      <c r="T8" s="168">
        <f t="shared" ref="T8:T71" si="4">(O8+R8)*$T$5</f>
        <v>0.02</v>
      </c>
      <c r="U8" s="168">
        <f t="shared" ref="U8:U39" si="5">(O8+P8+Q8+S8)*$U$5</f>
        <v>4.4999999999999998E-2</v>
      </c>
      <c r="V8" s="38"/>
      <c r="W8" s="38"/>
      <c r="X8" s="203">
        <f t="shared" ref="X8:X71" si="6">(W8+V8)*$X$5</f>
        <v>0</v>
      </c>
      <c r="Y8" s="162"/>
      <c r="Z8" s="38"/>
      <c r="AA8" s="38"/>
      <c r="AB8" s="170">
        <f t="shared" si="0"/>
        <v>0</v>
      </c>
      <c r="AC8" s="173">
        <f t="shared" ref="AC8:AC71" si="7">L8+M8+T8+U8+X8+AB8</f>
        <v>8.4999999999999992E-2</v>
      </c>
      <c r="AD8" s="459">
        <f t="shared" si="1"/>
        <v>-0.61519999999999997</v>
      </c>
    </row>
    <row r="9" spans="1:30" x14ac:dyDescent="0.25">
      <c r="A9" s="15">
        <v>3</v>
      </c>
      <c r="B9" s="78" t="s">
        <v>142</v>
      </c>
      <c r="C9" s="17" t="s">
        <v>12</v>
      </c>
      <c r="D9" s="465">
        <f>'Ср День 3 Нед 2'!AB9</f>
        <v>-1.155</v>
      </c>
      <c r="E9" s="465"/>
      <c r="F9" s="38"/>
      <c r="G9" s="404">
        <v>0.03</v>
      </c>
      <c r="H9" s="144"/>
      <c r="I9" s="38"/>
      <c r="J9" s="38"/>
      <c r="K9" s="404">
        <v>0.03</v>
      </c>
      <c r="L9" s="490">
        <f t="shared" si="2"/>
        <v>0.06</v>
      </c>
      <c r="M9" s="490">
        <f t="shared" si="3"/>
        <v>0.03</v>
      </c>
      <c r="N9" s="38"/>
      <c r="O9" s="404">
        <v>0.03</v>
      </c>
      <c r="P9" s="38"/>
      <c r="Q9" s="144"/>
      <c r="R9" s="38"/>
      <c r="S9" s="404">
        <v>3.5000000000000003E-2</v>
      </c>
      <c r="T9" s="168">
        <f t="shared" si="4"/>
        <v>0.03</v>
      </c>
      <c r="U9" s="168">
        <f t="shared" si="5"/>
        <v>6.5000000000000002E-2</v>
      </c>
      <c r="V9" s="38"/>
      <c r="W9" s="38"/>
      <c r="X9" s="203">
        <f t="shared" si="6"/>
        <v>0</v>
      </c>
      <c r="Y9" s="162"/>
      <c r="Z9" s="38"/>
      <c r="AA9" s="170">
        <v>0.03</v>
      </c>
      <c r="AB9" s="170">
        <f t="shared" si="0"/>
        <v>0.03</v>
      </c>
      <c r="AC9" s="173">
        <f t="shared" si="7"/>
        <v>0.215</v>
      </c>
      <c r="AD9" s="459">
        <f t="shared" si="1"/>
        <v>-1.37</v>
      </c>
    </row>
    <row r="10" spans="1:30" x14ac:dyDescent="0.25">
      <c r="A10" s="15">
        <v>4</v>
      </c>
      <c r="B10" s="85" t="s">
        <v>166</v>
      </c>
      <c r="C10" s="17" t="s">
        <v>12</v>
      </c>
      <c r="D10" s="465">
        <f>'Ср День 3 Нед 2'!AB10</f>
        <v>-1</v>
      </c>
      <c r="E10" s="465"/>
      <c r="F10" s="38"/>
      <c r="G10" s="38"/>
      <c r="H10" s="144"/>
      <c r="I10" s="38"/>
      <c r="J10" s="38"/>
      <c r="K10" s="38"/>
      <c r="L10" s="490">
        <f t="shared" si="2"/>
        <v>0</v>
      </c>
      <c r="M10" s="490">
        <f t="shared" si="3"/>
        <v>0</v>
      </c>
      <c r="N10" s="38"/>
      <c r="O10" s="38"/>
      <c r="P10" s="38"/>
      <c r="Q10" s="144"/>
      <c r="R10" s="38"/>
      <c r="S10" s="38"/>
      <c r="T10" s="168">
        <f t="shared" si="4"/>
        <v>0</v>
      </c>
      <c r="U10" s="168">
        <f t="shared" si="5"/>
        <v>0</v>
      </c>
      <c r="V10" s="203">
        <v>1</v>
      </c>
      <c r="W10" s="38"/>
      <c r="X10" s="203">
        <f t="shared" si="6"/>
        <v>1</v>
      </c>
      <c r="Y10" s="162"/>
      <c r="Z10" s="38"/>
      <c r="AA10" s="38"/>
      <c r="AB10" s="170">
        <f t="shared" si="0"/>
        <v>0</v>
      </c>
      <c r="AC10" s="173">
        <f t="shared" si="7"/>
        <v>1</v>
      </c>
      <c r="AD10" s="459">
        <f t="shared" si="1"/>
        <v>-2</v>
      </c>
    </row>
    <row r="11" spans="1:30" x14ac:dyDescent="0.25">
      <c r="A11" s="6"/>
      <c r="B11" s="64" t="s">
        <v>167</v>
      </c>
      <c r="C11" s="7"/>
      <c r="D11" s="465">
        <f>'Ср День 3 Нед 2'!AB11</f>
        <v>0</v>
      </c>
      <c r="E11" s="52"/>
      <c r="F11" s="38"/>
      <c r="G11" s="38"/>
      <c r="H11" s="144"/>
      <c r="I11" s="38"/>
      <c r="J11" s="38"/>
      <c r="K11" s="38"/>
      <c r="L11" s="490">
        <f t="shared" si="2"/>
        <v>0</v>
      </c>
      <c r="M11" s="490">
        <f t="shared" si="3"/>
        <v>0</v>
      </c>
      <c r="N11" s="38"/>
      <c r="O11" s="38"/>
      <c r="P11" s="38"/>
      <c r="Q11" s="144"/>
      <c r="R11" s="38"/>
      <c r="S11" s="38"/>
      <c r="T11" s="168">
        <f t="shared" si="4"/>
        <v>0</v>
      </c>
      <c r="U11" s="168">
        <f t="shared" si="5"/>
        <v>0</v>
      </c>
      <c r="V11" s="38"/>
      <c r="W11" s="38"/>
      <c r="X11" s="203">
        <f t="shared" si="6"/>
        <v>0</v>
      </c>
      <c r="Y11" s="162"/>
      <c r="Z11" s="38"/>
      <c r="AA11" s="38"/>
      <c r="AB11" s="170">
        <f t="shared" si="0"/>
        <v>0</v>
      </c>
      <c r="AC11" s="173">
        <f t="shared" si="7"/>
        <v>0</v>
      </c>
      <c r="AD11" s="459">
        <f t="shared" si="1"/>
        <v>0</v>
      </c>
    </row>
    <row r="12" spans="1:30" x14ac:dyDescent="0.25">
      <c r="A12" s="15">
        <v>5</v>
      </c>
      <c r="B12" s="16" t="s">
        <v>44</v>
      </c>
      <c r="C12" s="17" t="s">
        <v>12</v>
      </c>
      <c r="D12" s="465">
        <f>'Ср День 3 Нед 2'!AB12</f>
        <v>-0.55190000000000006</v>
      </c>
      <c r="E12" s="465"/>
      <c r="F12" s="38"/>
      <c r="G12" s="38"/>
      <c r="H12" s="144"/>
      <c r="I12" s="38"/>
      <c r="J12" s="38"/>
      <c r="K12" s="38"/>
      <c r="L12" s="490">
        <f t="shared" si="2"/>
        <v>0</v>
      </c>
      <c r="M12" s="490">
        <f t="shared" si="3"/>
        <v>0</v>
      </c>
      <c r="N12" s="38"/>
      <c r="O12" s="38"/>
      <c r="P12" s="38"/>
      <c r="Q12" s="144"/>
      <c r="R12" s="38"/>
      <c r="S12" s="38"/>
      <c r="T12" s="168">
        <f t="shared" si="4"/>
        <v>0</v>
      </c>
      <c r="U12" s="168">
        <f t="shared" si="5"/>
        <v>0</v>
      </c>
      <c r="V12" s="38"/>
      <c r="W12" s="38"/>
      <c r="X12" s="203">
        <f t="shared" si="6"/>
        <v>0</v>
      </c>
      <c r="Y12" s="162"/>
      <c r="Z12" s="38"/>
      <c r="AA12" s="38"/>
      <c r="AB12" s="170">
        <f t="shared" si="0"/>
        <v>0</v>
      </c>
      <c r="AC12" s="173">
        <f t="shared" si="7"/>
        <v>0</v>
      </c>
      <c r="AD12" s="459">
        <f t="shared" si="1"/>
        <v>-0.55190000000000006</v>
      </c>
    </row>
    <row r="13" spans="1:30" x14ac:dyDescent="0.25">
      <c r="A13" s="15">
        <v>6</v>
      </c>
      <c r="B13" s="16" t="s">
        <v>49</v>
      </c>
      <c r="C13" s="17" t="s">
        <v>12</v>
      </c>
      <c r="D13" s="465">
        <f>'Ср День 3 Нед 2'!AB13</f>
        <v>0</v>
      </c>
      <c r="E13" s="465"/>
      <c r="F13" s="38"/>
      <c r="G13" s="38"/>
      <c r="H13" s="144"/>
      <c r="I13" s="38"/>
      <c r="J13" s="38"/>
      <c r="K13" s="38"/>
      <c r="L13" s="490">
        <f t="shared" si="2"/>
        <v>0</v>
      </c>
      <c r="M13" s="490">
        <f t="shared" si="3"/>
        <v>0</v>
      </c>
      <c r="N13" s="38"/>
      <c r="O13" s="38"/>
      <c r="P13" s="38"/>
      <c r="Q13" s="144"/>
      <c r="R13" s="38"/>
      <c r="S13" s="38"/>
      <c r="T13" s="168">
        <f t="shared" si="4"/>
        <v>0</v>
      </c>
      <c r="U13" s="168">
        <f t="shared" si="5"/>
        <v>0</v>
      </c>
      <c r="V13" s="38"/>
      <c r="W13" s="38"/>
      <c r="X13" s="203">
        <f t="shared" si="6"/>
        <v>0</v>
      </c>
      <c r="Y13" s="162"/>
      <c r="Z13" s="38"/>
      <c r="AA13" s="38"/>
      <c r="AB13" s="170">
        <f t="shared" si="0"/>
        <v>0</v>
      </c>
      <c r="AC13" s="173">
        <f t="shared" si="7"/>
        <v>0</v>
      </c>
      <c r="AD13" s="459">
        <f t="shared" si="1"/>
        <v>0</v>
      </c>
    </row>
    <row r="14" spans="1:30" x14ac:dyDescent="0.25">
      <c r="A14" s="15">
        <v>7</v>
      </c>
      <c r="B14" s="16" t="s">
        <v>50</v>
      </c>
      <c r="C14" s="17" t="s">
        <v>12</v>
      </c>
      <c r="D14" s="465">
        <f>'Ср День 3 Нед 2'!AB14</f>
        <v>-0.08</v>
      </c>
      <c r="E14" s="465"/>
      <c r="F14" s="38"/>
      <c r="G14" s="38"/>
      <c r="H14" s="405">
        <v>0.01</v>
      </c>
      <c r="I14" s="38"/>
      <c r="J14" s="38"/>
      <c r="K14" s="38"/>
      <c r="L14" s="490">
        <f t="shared" si="2"/>
        <v>0</v>
      </c>
      <c r="M14" s="490">
        <f t="shared" si="3"/>
        <v>0.01</v>
      </c>
      <c r="N14" s="38"/>
      <c r="O14" s="38"/>
      <c r="P14" s="38"/>
      <c r="Q14" s="144"/>
      <c r="R14" s="38"/>
      <c r="S14" s="38"/>
      <c r="T14" s="168">
        <f t="shared" si="4"/>
        <v>0</v>
      </c>
      <c r="U14" s="168">
        <f t="shared" si="5"/>
        <v>0</v>
      </c>
      <c r="V14" s="38"/>
      <c r="W14" s="38"/>
      <c r="X14" s="203">
        <f t="shared" si="6"/>
        <v>0</v>
      </c>
      <c r="Y14" s="162"/>
      <c r="Z14" s="38"/>
      <c r="AA14" s="38"/>
      <c r="AB14" s="170">
        <f t="shared" si="0"/>
        <v>0</v>
      </c>
      <c r="AC14" s="173">
        <f t="shared" si="7"/>
        <v>0.01</v>
      </c>
      <c r="AD14" s="459">
        <f t="shared" si="1"/>
        <v>-0.09</v>
      </c>
    </row>
    <row r="15" spans="1:30" x14ac:dyDescent="0.25">
      <c r="A15" s="15">
        <v>8</v>
      </c>
      <c r="B15" s="16" t="s">
        <v>48</v>
      </c>
      <c r="C15" s="17" t="s">
        <v>12</v>
      </c>
      <c r="D15" s="465">
        <f>'Ср День 3 Нед 2'!AB15</f>
        <v>0</v>
      </c>
      <c r="E15" s="465"/>
      <c r="F15" s="38"/>
      <c r="G15" s="38"/>
      <c r="H15" s="144"/>
      <c r="I15" s="38"/>
      <c r="J15" s="38"/>
      <c r="K15" s="38"/>
      <c r="L15" s="490">
        <f t="shared" si="2"/>
        <v>0</v>
      </c>
      <c r="M15" s="490">
        <f t="shared" si="3"/>
        <v>0</v>
      </c>
      <c r="N15" s="38"/>
      <c r="O15" s="38"/>
      <c r="P15" s="38"/>
      <c r="Q15" s="144"/>
      <c r="R15" s="38"/>
      <c r="S15" s="38"/>
      <c r="T15" s="168">
        <f t="shared" si="4"/>
        <v>0</v>
      </c>
      <c r="U15" s="168">
        <f t="shared" si="5"/>
        <v>0</v>
      </c>
      <c r="V15" s="38"/>
      <c r="W15" s="38"/>
      <c r="X15" s="203">
        <f t="shared" si="6"/>
        <v>0</v>
      </c>
      <c r="Y15" s="162"/>
      <c r="Z15" s="38"/>
      <c r="AA15" s="38"/>
      <c r="AB15" s="170">
        <f t="shared" si="0"/>
        <v>0</v>
      </c>
      <c r="AC15" s="173">
        <f t="shared" si="7"/>
        <v>0</v>
      </c>
      <c r="AD15" s="459">
        <f t="shared" si="1"/>
        <v>0</v>
      </c>
    </row>
    <row r="16" spans="1:30" x14ac:dyDescent="0.25">
      <c r="A16" s="15">
        <v>9</v>
      </c>
      <c r="B16" s="16" t="s">
        <v>46</v>
      </c>
      <c r="C16" s="17" t="s">
        <v>12</v>
      </c>
      <c r="D16" s="465">
        <f>'Ср День 3 Нед 2'!AB16</f>
        <v>0</v>
      </c>
      <c r="E16" s="465"/>
      <c r="F16" s="38"/>
      <c r="G16" s="38"/>
      <c r="H16" s="144"/>
      <c r="I16" s="38"/>
      <c r="J16" s="38"/>
      <c r="K16" s="38"/>
      <c r="L16" s="490">
        <f t="shared" si="2"/>
        <v>0</v>
      </c>
      <c r="M16" s="490">
        <f t="shared" si="3"/>
        <v>0</v>
      </c>
      <c r="N16" s="38"/>
      <c r="O16" s="38"/>
      <c r="P16" s="38"/>
      <c r="Q16" s="144"/>
      <c r="R16" s="38"/>
      <c r="S16" s="38"/>
      <c r="T16" s="168">
        <f t="shared" si="4"/>
        <v>0</v>
      </c>
      <c r="U16" s="168">
        <f t="shared" si="5"/>
        <v>0</v>
      </c>
      <c r="V16" s="38"/>
      <c r="W16" s="38"/>
      <c r="X16" s="203">
        <f t="shared" si="6"/>
        <v>0</v>
      </c>
      <c r="Y16" s="162"/>
      <c r="Z16" s="38"/>
      <c r="AA16" s="38"/>
      <c r="AB16" s="170">
        <f t="shared" si="0"/>
        <v>0</v>
      </c>
      <c r="AC16" s="173">
        <f t="shared" si="7"/>
        <v>0</v>
      </c>
      <c r="AD16" s="459">
        <f t="shared" si="1"/>
        <v>0</v>
      </c>
    </row>
    <row r="17" spans="1:30" x14ac:dyDescent="0.25">
      <c r="A17" s="15">
        <v>10</v>
      </c>
      <c r="B17" s="16" t="s">
        <v>99</v>
      </c>
      <c r="C17" s="17" t="s">
        <v>12</v>
      </c>
      <c r="D17" s="465">
        <f>'Ср День 3 Нед 2'!AB17</f>
        <v>0</v>
      </c>
      <c r="E17" s="465"/>
      <c r="F17" s="38"/>
      <c r="G17" s="38"/>
      <c r="H17" s="144"/>
      <c r="I17" s="38"/>
      <c r="J17" s="38"/>
      <c r="K17" s="38"/>
      <c r="L17" s="490">
        <f t="shared" si="2"/>
        <v>0</v>
      </c>
      <c r="M17" s="490">
        <f t="shared" si="3"/>
        <v>0</v>
      </c>
      <c r="N17" s="38"/>
      <c r="O17" s="38"/>
      <c r="P17" s="38"/>
      <c r="Q17" s="144"/>
      <c r="R17" s="38"/>
      <c r="S17" s="38"/>
      <c r="T17" s="168">
        <f t="shared" si="4"/>
        <v>0</v>
      </c>
      <c r="U17" s="168">
        <f t="shared" si="5"/>
        <v>0</v>
      </c>
      <c r="V17" s="38"/>
      <c r="W17" s="38"/>
      <c r="X17" s="203">
        <f t="shared" si="6"/>
        <v>0</v>
      </c>
      <c r="Y17" s="162"/>
      <c r="Z17" s="38"/>
      <c r="AA17" s="38"/>
      <c r="AB17" s="170">
        <f t="shared" si="0"/>
        <v>0</v>
      </c>
      <c r="AC17" s="173">
        <f t="shared" si="7"/>
        <v>0</v>
      </c>
      <c r="AD17" s="459">
        <f t="shared" si="1"/>
        <v>0</v>
      </c>
    </row>
    <row r="18" spans="1:30" x14ac:dyDescent="0.25">
      <c r="A18" s="15">
        <v>11</v>
      </c>
      <c r="B18" s="16" t="s">
        <v>47</v>
      </c>
      <c r="C18" s="17" t="s">
        <v>12</v>
      </c>
      <c r="D18" s="465">
        <f>'Ср День 3 Нед 2'!AB18</f>
        <v>0</v>
      </c>
      <c r="E18" s="465"/>
      <c r="F18" s="38"/>
      <c r="G18" s="38"/>
      <c r="H18" s="144"/>
      <c r="I18" s="38"/>
      <c r="J18" s="38"/>
      <c r="K18" s="38"/>
      <c r="L18" s="490">
        <f t="shared" si="2"/>
        <v>0</v>
      </c>
      <c r="M18" s="490">
        <f t="shared" si="3"/>
        <v>0</v>
      </c>
      <c r="N18" s="38"/>
      <c r="O18" s="38"/>
      <c r="P18" s="38"/>
      <c r="Q18" s="144"/>
      <c r="R18" s="38"/>
      <c r="S18" s="38"/>
      <c r="T18" s="168">
        <f t="shared" si="4"/>
        <v>0</v>
      </c>
      <c r="U18" s="168">
        <f t="shared" si="5"/>
        <v>0</v>
      </c>
      <c r="V18" s="38"/>
      <c r="W18" s="38"/>
      <c r="X18" s="203">
        <f t="shared" si="6"/>
        <v>0</v>
      </c>
      <c r="Y18" s="162"/>
      <c r="Z18" s="38"/>
      <c r="AA18" s="38"/>
      <c r="AB18" s="170">
        <f t="shared" si="0"/>
        <v>0</v>
      </c>
      <c r="AC18" s="173">
        <f t="shared" si="7"/>
        <v>0</v>
      </c>
      <c r="AD18" s="459">
        <f t="shared" si="1"/>
        <v>0</v>
      </c>
    </row>
    <row r="19" spans="1:30" x14ac:dyDescent="0.25">
      <c r="A19" s="15">
        <v>12</v>
      </c>
      <c r="B19" s="54" t="s">
        <v>156</v>
      </c>
      <c r="C19" s="17" t="s">
        <v>12</v>
      </c>
      <c r="D19" s="465">
        <f>'Ср День 3 Нед 2'!AB19</f>
        <v>0</v>
      </c>
      <c r="E19" s="465"/>
      <c r="F19" s="38"/>
      <c r="G19" s="38"/>
      <c r="H19" s="144"/>
      <c r="I19" s="38"/>
      <c r="J19" s="38"/>
      <c r="K19" s="38"/>
      <c r="L19" s="490">
        <f t="shared" si="2"/>
        <v>0</v>
      </c>
      <c r="M19" s="490">
        <f t="shared" si="3"/>
        <v>0</v>
      </c>
      <c r="N19" s="38"/>
      <c r="O19" s="38"/>
      <c r="P19" s="38"/>
      <c r="Q19" s="144"/>
      <c r="R19" s="38"/>
      <c r="S19" s="38"/>
      <c r="T19" s="168">
        <f t="shared" si="4"/>
        <v>0</v>
      </c>
      <c r="U19" s="168">
        <f t="shared" si="5"/>
        <v>0</v>
      </c>
      <c r="V19" s="38"/>
      <c r="W19" s="38"/>
      <c r="X19" s="203">
        <f t="shared" si="6"/>
        <v>0</v>
      </c>
      <c r="Y19" s="162"/>
      <c r="Z19" s="38"/>
      <c r="AA19" s="38"/>
      <c r="AB19" s="170">
        <f t="shared" si="0"/>
        <v>0</v>
      </c>
      <c r="AC19" s="173">
        <f t="shared" si="7"/>
        <v>0</v>
      </c>
      <c r="AD19" s="459">
        <f t="shared" si="1"/>
        <v>0</v>
      </c>
    </row>
    <row r="20" spans="1:30" x14ac:dyDescent="0.25">
      <c r="A20" s="6"/>
      <c r="B20" s="64" t="s">
        <v>40</v>
      </c>
      <c r="C20" s="52"/>
      <c r="D20" s="465">
        <f>'Ср День 3 Нед 2'!AB20</f>
        <v>0</v>
      </c>
      <c r="E20" s="52"/>
      <c r="F20" s="145"/>
      <c r="G20" s="145"/>
      <c r="H20" s="146"/>
      <c r="I20" s="147"/>
      <c r="J20" s="38"/>
      <c r="K20" s="147"/>
      <c r="L20" s="490">
        <f t="shared" si="2"/>
        <v>0</v>
      </c>
      <c r="M20" s="490">
        <f t="shared" si="3"/>
        <v>0</v>
      </c>
      <c r="N20" s="147"/>
      <c r="O20" s="147"/>
      <c r="P20" s="147"/>
      <c r="Q20" s="182"/>
      <c r="R20" s="38"/>
      <c r="S20" s="147"/>
      <c r="T20" s="168">
        <f t="shared" si="4"/>
        <v>0</v>
      </c>
      <c r="U20" s="168">
        <f t="shared" si="5"/>
        <v>0</v>
      </c>
      <c r="V20" s="147"/>
      <c r="W20" s="147"/>
      <c r="X20" s="203">
        <f t="shared" si="6"/>
        <v>0</v>
      </c>
      <c r="Y20" s="185"/>
      <c r="Z20" s="147"/>
      <c r="AA20" s="147"/>
      <c r="AB20" s="170">
        <f t="shared" si="0"/>
        <v>0</v>
      </c>
      <c r="AC20" s="173">
        <f t="shared" si="7"/>
        <v>0</v>
      </c>
      <c r="AD20" s="459">
        <f t="shared" si="1"/>
        <v>0</v>
      </c>
    </row>
    <row r="21" spans="1:30" x14ac:dyDescent="0.25">
      <c r="A21" s="15">
        <v>13</v>
      </c>
      <c r="B21" s="16" t="s">
        <v>41</v>
      </c>
      <c r="C21" s="17" t="s">
        <v>12</v>
      </c>
      <c r="D21" s="465">
        <f>'Ср День 3 Нед 2'!AB21</f>
        <v>-0.15079999999999999</v>
      </c>
      <c r="E21" s="465"/>
      <c r="F21" s="38"/>
      <c r="G21" s="38"/>
      <c r="H21" s="405">
        <v>5.0000000000000001E-3</v>
      </c>
      <c r="I21" s="38"/>
      <c r="J21" s="38"/>
      <c r="K21" s="38"/>
      <c r="L21" s="490">
        <f t="shared" si="2"/>
        <v>0</v>
      </c>
      <c r="M21" s="490">
        <f t="shared" si="3"/>
        <v>5.0000000000000001E-3</v>
      </c>
      <c r="N21" s="38"/>
      <c r="O21" s="38"/>
      <c r="P21" s="38"/>
      <c r="Q21" s="144"/>
      <c r="R21" s="38"/>
      <c r="S21" s="38"/>
      <c r="T21" s="168">
        <f t="shared" si="4"/>
        <v>0</v>
      </c>
      <c r="U21" s="168">
        <f t="shared" si="5"/>
        <v>0</v>
      </c>
      <c r="V21" s="38"/>
      <c r="W21" s="38"/>
      <c r="X21" s="203">
        <f t="shared" si="6"/>
        <v>0</v>
      </c>
      <c r="Y21" s="222">
        <v>5.0000000000000001E-3</v>
      </c>
      <c r="Z21" s="38"/>
      <c r="AA21" s="38"/>
      <c r="AB21" s="170">
        <f t="shared" si="0"/>
        <v>5.0000000000000001E-3</v>
      </c>
      <c r="AC21" s="173">
        <f t="shared" si="7"/>
        <v>0.01</v>
      </c>
      <c r="AD21" s="459">
        <f t="shared" si="1"/>
        <v>-0.1608</v>
      </c>
    </row>
    <row r="22" spans="1:30" x14ac:dyDescent="0.25">
      <c r="A22" s="15">
        <v>14</v>
      </c>
      <c r="B22" s="16" t="s">
        <v>42</v>
      </c>
      <c r="C22" s="17" t="s">
        <v>12</v>
      </c>
      <c r="D22" s="465">
        <f>'Ср День 3 Нед 2'!AB22</f>
        <v>-7.5599999999999987E-2</v>
      </c>
      <c r="E22" s="465"/>
      <c r="F22" s="38"/>
      <c r="G22" s="405">
        <v>5.0000000000000001E-3</v>
      </c>
      <c r="H22" s="144"/>
      <c r="I22" s="404">
        <v>3.0000000000000001E-3</v>
      </c>
      <c r="J22" s="38"/>
      <c r="K22" s="38"/>
      <c r="L22" s="490">
        <f t="shared" si="2"/>
        <v>5.0000000000000001E-3</v>
      </c>
      <c r="M22" s="490">
        <f t="shared" si="3"/>
        <v>3.0000000000000001E-3</v>
      </c>
      <c r="N22" s="483"/>
      <c r="O22" s="404">
        <v>5.0000000000000001E-3</v>
      </c>
      <c r="P22" s="404">
        <v>2.5999999999999999E-3</v>
      </c>
      <c r="Q22" s="144"/>
      <c r="R22" s="38"/>
      <c r="S22" s="38"/>
      <c r="T22" s="168">
        <f t="shared" si="4"/>
        <v>5.0000000000000001E-3</v>
      </c>
      <c r="U22" s="168">
        <f t="shared" si="5"/>
        <v>7.6E-3</v>
      </c>
      <c r="V22" s="38"/>
      <c r="W22" s="38"/>
      <c r="X22" s="203">
        <f t="shared" si="6"/>
        <v>0</v>
      </c>
      <c r="Y22" s="162"/>
      <c r="Z22" s="38"/>
      <c r="AA22" s="38"/>
      <c r="AB22" s="170">
        <f t="shared" si="0"/>
        <v>0</v>
      </c>
      <c r="AC22" s="173">
        <f t="shared" si="7"/>
        <v>2.06E-2</v>
      </c>
      <c r="AD22" s="459">
        <f t="shared" si="1"/>
        <v>-9.619999999999998E-2</v>
      </c>
    </row>
    <row r="23" spans="1:30" x14ac:dyDescent="0.25">
      <c r="A23" s="15">
        <v>15</v>
      </c>
      <c r="B23" s="16" t="s">
        <v>43</v>
      </c>
      <c r="C23" s="17" t="s">
        <v>12</v>
      </c>
      <c r="D23" s="465">
        <f>'Ср День 3 Нед 2'!AB23</f>
        <v>-1.0200000000000001E-2</v>
      </c>
      <c r="E23" s="465"/>
      <c r="F23" s="404">
        <v>1.5299999999999999E-2</v>
      </c>
      <c r="G23" s="144"/>
      <c r="H23" s="144"/>
      <c r="I23" s="38"/>
      <c r="J23" s="38"/>
      <c r="K23" s="38"/>
      <c r="L23" s="490">
        <f t="shared" si="2"/>
        <v>0</v>
      </c>
      <c r="M23" s="490">
        <f t="shared" si="3"/>
        <v>1.5299999999999999E-2</v>
      </c>
      <c r="N23" s="404">
        <v>1.03E-2</v>
      </c>
      <c r="O23" s="38"/>
      <c r="P23" s="38"/>
      <c r="Q23" s="144"/>
      <c r="R23" s="38"/>
      <c r="S23" s="38"/>
      <c r="T23" s="168">
        <f t="shared" si="4"/>
        <v>0</v>
      </c>
      <c r="U23" s="168">
        <f t="shared" si="5"/>
        <v>0</v>
      </c>
      <c r="V23" s="38"/>
      <c r="W23" s="38"/>
      <c r="X23" s="203">
        <f t="shared" si="6"/>
        <v>0</v>
      </c>
      <c r="Y23" s="162"/>
      <c r="Z23" s="38"/>
      <c r="AA23" s="38"/>
      <c r="AB23" s="170">
        <f t="shared" si="0"/>
        <v>0</v>
      </c>
      <c r="AC23" s="173">
        <f t="shared" si="7"/>
        <v>1.5299999999999999E-2</v>
      </c>
      <c r="AD23" s="459">
        <f t="shared" si="1"/>
        <v>-2.5500000000000002E-2</v>
      </c>
    </row>
    <row r="24" spans="1:30" x14ac:dyDescent="0.25">
      <c r="A24" s="6"/>
      <c r="B24" s="64" t="s">
        <v>15</v>
      </c>
      <c r="C24" s="52"/>
      <c r="D24" s="465">
        <f>'Ср День 3 Нед 2'!AB24</f>
        <v>0</v>
      </c>
      <c r="E24" s="52"/>
      <c r="F24" s="145"/>
      <c r="G24" s="146"/>
      <c r="H24" s="146"/>
      <c r="I24" s="147"/>
      <c r="J24" s="38"/>
      <c r="K24" s="147"/>
      <c r="L24" s="490">
        <f t="shared" si="2"/>
        <v>0</v>
      </c>
      <c r="M24" s="490">
        <f t="shared" si="3"/>
        <v>0</v>
      </c>
      <c r="N24" s="145"/>
      <c r="O24" s="145"/>
      <c r="P24" s="147"/>
      <c r="Q24" s="182"/>
      <c r="R24" s="38"/>
      <c r="S24" s="147"/>
      <c r="T24" s="168">
        <f t="shared" si="4"/>
        <v>0</v>
      </c>
      <c r="U24" s="168">
        <f t="shared" si="5"/>
        <v>0</v>
      </c>
      <c r="V24" s="147"/>
      <c r="W24" s="147"/>
      <c r="X24" s="203">
        <f t="shared" si="6"/>
        <v>0</v>
      </c>
      <c r="Y24" s="185"/>
      <c r="Z24" s="147"/>
      <c r="AA24" s="147"/>
      <c r="AB24" s="170">
        <f t="shared" si="0"/>
        <v>0</v>
      </c>
      <c r="AC24" s="173">
        <f t="shared" si="7"/>
        <v>0</v>
      </c>
      <c r="AD24" s="459">
        <f t="shared" si="1"/>
        <v>0</v>
      </c>
    </row>
    <row r="25" spans="1:30" x14ac:dyDescent="0.25">
      <c r="A25" s="15">
        <v>16</v>
      </c>
      <c r="B25" s="19" t="s">
        <v>16</v>
      </c>
      <c r="C25" s="20" t="s">
        <v>12</v>
      </c>
      <c r="D25" s="465">
        <f>'Ср День 3 Нед 2'!AB25</f>
        <v>0</v>
      </c>
      <c r="E25" s="465"/>
      <c r="F25" s="38"/>
      <c r="G25" s="144"/>
      <c r="H25" s="144"/>
      <c r="I25" s="38"/>
      <c r="J25" s="38"/>
      <c r="K25" s="38"/>
      <c r="L25" s="490">
        <f t="shared" si="2"/>
        <v>0</v>
      </c>
      <c r="M25" s="490">
        <f t="shared" si="3"/>
        <v>0</v>
      </c>
      <c r="N25" s="38"/>
      <c r="O25" s="38"/>
      <c r="P25" s="38"/>
      <c r="Q25" s="144"/>
      <c r="R25" s="38"/>
      <c r="S25" s="38"/>
      <c r="T25" s="168">
        <f t="shared" si="4"/>
        <v>0</v>
      </c>
      <c r="U25" s="168">
        <f t="shared" si="5"/>
        <v>0</v>
      </c>
      <c r="V25" s="38"/>
      <c r="W25" s="38"/>
      <c r="X25" s="203">
        <f t="shared" si="6"/>
        <v>0</v>
      </c>
      <c r="Y25" s="194"/>
      <c r="Z25" s="38"/>
      <c r="AA25" s="38"/>
      <c r="AB25" s="170">
        <f t="shared" si="0"/>
        <v>0</v>
      </c>
      <c r="AC25" s="173">
        <f t="shared" si="7"/>
        <v>0</v>
      </c>
      <c r="AD25" s="459">
        <f t="shared" si="1"/>
        <v>0</v>
      </c>
    </row>
    <row r="26" spans="1:30" x14ac:dyDescent="0.25">
      <c r="A26" s="15">
        <v>17</v>
      </c>
      <c r="B26" s="20" t="s">
        <v>208</v>
      </c>
      <c r="C26" s="20" t="s">
        <v>12</v>
      </c>
      <c r="D26" s="465">
        <f>'Ср День 3 Нед 2'!AB26</f>
        <v>-0.11190999999999998</v>
      </c>
      <c r="E26" s="465"/>
      <c r="F26" s="38"/>
      <c r="G26" s="144"/>
      <c r="H26" s="405">
        <v>3.7999999999999999E-2</v>
      </c>
      <c r="I26" s="38"/>
      <c r="J26" s="38"/>
      <c r="K26" s="38"/>
      <c r="L26" s="490">
        <f t="shared" si="2"/>
        <v>0</v>
      </c>
      <c r="M26" s="490">
        <f t="shared" si="3"/>
        <v>3.7999999999999999E-2</v>
      </c>
      <c r="N26" s="38"/>
      <c r="O26" s="38"/>
      <c r="P26" s="38"/>
      <c r="Q26" s="144"/>
      <c r="R26" s="38"/>
      <c r="S26" s="38"/>
      <c r="T26" s="168">
        <f t="shared" si="4"/>
        <v>0</v>
      </c>
      <c r="U26" s="168">
        <f t="shared" si="5"/>
        <v>0</v>
      </c>
      <c r="V26" s="38"/>
      <c r="W26" s="38"/>
      <c r="X26" s="203">
        <f t="shared" si="6"/>
        <v>0</v>
      </c>
      <c r="Y26" s="194"/>
      <c r="Z26" s="38"/>
      <c r="AA26" s="38"/>
      <c r="AB26" s="170">
        <f t="shared" si="0"/>
        <v>0</v>
      </c>
      <c r="AC26" s="173">
        <f t="shared" si="7"/>
        <v>3.7999999999999999E-2</v>
      </c>
      <c r="AD26" s="459">
        <f t="shared" si="1"/>
        <v>-0.14990999999999999</v>
      </c>
    </row>
    <row r="27" spans="1:30" x14ac:dyDescent="0.25">
      <c r="A27" s="15">
        <v>18</v>
      </c>
      <c r="B27" s="16" t="s">
        <v>17</v>
      </c>
      <c r="C27" s="20" t="s">
        <v>12</v>
      </c>
      <c r="D27" s="465">
        <f>'Ср День 3 Нед 2'!AB27</f>
        <v>0</v>
      </c>
      <c r="E27" s="465"/>
      <c r="F27" s="38"/>
      <c r="G27" s="144"/>
      <c r="H27" s="144"/>
      <c r="I27" s="38"/>
      <c r="J27" s="38"/>
      <c r="K27" s="38"/>
      <c r="L27" s="490">
        <f t="shared" si="2"/>
        <v>0</v>
      </c>
      <c r="M27" s="490">
        <f t="shared" si="3"/>
        <v>0</v>
      </c>
      <c r="N27" s="38"/>
      <c r="O27" s="38"/>
      <c r="P27" s="38"/>
      <c r="Q27" s="144"/>
      <c r="R27" s="38"/>
      <c r="S27" s="38"/>
      <c r="T27" s="168">
        <f t="shared" si="4"/>
        <v>0</v>
      </c>
      <c r="U27" s="168">
        <f t="shared" si="5"/>
        <v>0</v>
      </c>
      <c r="V27" s="38"/>
      <c r="W27" s="38"/>
      <c r="X27" s="203">
        <f t="shared" si="6"/>
        <v>0</v>
      </c>
      <c r="Y27" s="162"/>
      <c r="Z27" s="38"/>
      <c r="AA27" s="38"/>
      <c r="AB27" s="170">
        <f t="shared" si="0"/>
        <v>0</v>
      </c>
      <c r="AC27" s="173">
        <f t="shared" si="7"/>
        <v>0</v>
      </c>
      <c r="AD27" s="459">
        <f t="shared" si="1"/>
        <v>0</v>
      </c>
    </row>
    <row r="28" spans="1:30" x14ac:dyDescent="0.25">
      <c r="A28" s="15">
        <v>19</v>
      </c>
      <c r="B28" s="16" t="s">
        <v>91</v>
      </c>
      <c r="C28" s="20" t="s">
        <v>12</v>
      </c>
      <c r="D28" s="465">
        <f>'Ср День 3 Нед 2'!AB28</f>
        <v>-0.41799999999999998</v>
      </c>
      <c r="E28" s="465"/>
      <c r="F28" s="38"/>
      <c r="G28" s="144"/>
      <c r="H28" s="144"/>
      <c r="I28" s="38"/>
      <c r="J28" s="38"/>
      <c r="K28" s="38"/>
      <c r="L28" s="490">
        <f t="shared" si="2"/>
        <v>0</v>
      </c>
      <c r="M28" s="490">
        <f t="shared" si="3"/>
        <v>0</v>
      </c>
      <c r="N28" s="38"/>
      <c r="O28" s="38"/>
      <c r="P28" s="38"/>
      <c r="Q28" s="144"/>
      <c r="R28" s="38"/>
      <c r="S28" s="38"/>
      <c r="T28" s="168">
        <f t="shared" si="4"/>
        <v>0</v>
      </c>
      <c r="U28" s="168">
        <f t="shared" si="5"/>
        <v>0</v>
      </c>
      <c r="V28" s="38"/>
      <c r="W28" s="38"/>
      <c r="X28" s="203">
        <f t="shared" si="6"/>
        <v>0</v>
      </c>
      <c r="Y28" s="162"/>
      <c r="Z28" s="38"/>
      <c r="AA28" s="38"/>
      <c r="AB28" s="170">
        <f t="shared" si="0"/>
        <v>0</v>
      </c>
      <c r="AC28" s="173">
        <f t="shared" si="7"/>
        <v>0</v>
      </c>
      <c r="AD28" s="459">
        <f t="shared" si="1"/>
        <v>-0.41799999999999998</v>
      </c>
    </row>
    <row r="29" spans="1:30" x14ac:dyDescent="0.25">
      <c r="A29" s="15">
        <v>20</v>
      </c>
      <c r="B29" s="16" t="s">
        <v>92</v>
      </c>
      <c r="C29" s="20" t="s">
        <v>12</v>
      </c>
      <c r="D29" s="465">
        <f>'Ср День 3 Нед 2'!AB29</f>
        <v>0</v>
      </c>
      <c r="E29" s="465"/>
      <c r="F29" s="38"/>
      <c r="G29" s="144"/>
      <c r="H29" s="144"/>
      <c r="I29" s="38"/>
      <c r="J29" s="38"/>
      <c r="K29" s="38"/>
      <c r="L29" s="490">
        <f t="shared" si="2"/>
        <v>0</v>
      </c>
      <c r="M29" s="490">
        <f t="shared" si="3"/>
        <v>0</v>
      </c>
      <c r="N29" s="38"/>
      <c r="O29" s="38"/>
      <c r="P29" s="38"/>
      <c r="Q29" s="144"/>
      <c r="R29" s="38"/>
      <c r="S29" s="38"/>
      <c r="T29" s="168">
        <f t="shared" si="4"/>
        <v>0</v>
      </c>
      <c r="U29" s="168">
        <f t="shared" si="5"/>
        <v>0</v>
      </c>
      <c r="V29" s="38"/>
      <c r="W29" s="38"/>
      <c r="X29" s="203">
        <f t="shared" si="6"/>
        <v>0</v>
      </c>
      <c r="Y29" s="162"/>
      <c r="Z29" s="38"/>
      <c r="AA29" s="38"/>
      <c r="AB29" s="170">
        <f t="shared" si="0"/>
        <v>0</v>
      </c>
      <c r="AC29" s="173">
        <f t="shared" si="7"/>
        <v>0</v>
      </c>
      <c r="AD29" s="459">
        <f t="shared" si="1"/>
        <v>0</v>
      </c>
    </row>
    <row r="30" spans="1:30" x14ac:dyDescent="0.25">
      <c r="A30" s="15">
        <v>21</v>
      </c>
      <c r="B30" s="16" t="s">
        <v>207</v>
      </c>
      <c r="C30" s="20" t="s">
        <v>12</v>
      </c>
      <c r="D30" s="465">
        <f>'Ср День 3 Нед 2'!AB30</f>
        <v>0</v>
      </c>
      <c r="E30" s="465"/>
      <c r="F30" s="38"/>
      <c r="G30" s="144"/>
      <c r="H30" s="144"/>
      <c r="I30" s="38"/>
      <c r="J30" s="38"/>
      <c r="K30" s="38"/>
      <c r="L30" s="490">
        <f t="shared" si="2"/>
        <v>0</v>
      </c>
      <c r="M30" s="490">
        <f t="shared" si="3"/>
        <v>0</v>
      </c>
      <c r="N30" s="38"/>
      <c r="O30" s="38"/>
      <c r="P30" s="38"/>
      <c r="Q30" s="144"/>
      <c r="R30" s="38"/>
      <c r="S30" s="38"/>
      <c r="T30" s="168">
        <f t="shared" si="4"/>
        <v>0</v>
      </c>
      <c r="U30" s="168">
        <f t="shared" si="5"/>
        <v>0</v>
      </c>
      <c r="V30" s="38"/>
      <c r="W30" s="38"/>
      <c r="X30" s="203">
        <f t="shared" si="6"/>
        <v>0</v>
      </c>
      <c r="Y30" s="162"/>
      <c r="Z30" s="38"/>
      <c r="AA30" s="38"/>
      <c r="AB30" s="170">
        <f t="shared" si="0"/>
        <v>0</v>
      </c>
      <c r="AC30" s="173">
        <f t="shared" si="7"/>
        <v>0</v>
      </c>
      <c r="AD30" s="459">
        <f t="shared" si="1"/>
        <v>0</v>
      </c>
    </row>
    <row r="31" spans="1:30" x14ac:dyDescent="0.25">
      <c r="A31" s="15">
        <v>22</v>
      </c>
      <c r="B31" s="19" t="s">
        <v>18</v>
      </c>
      <c r="C31" s="20" t="s">
        <v>12</v>
      </c>
      <c r="D31" s="465">
        <f>'Ср День 3 Нед 2'!AB31</f>
        <v>-0.50814999999999999</v>
      </c>
      <c r="E31" s="465"/>
      <c r="F31" s="38"/>
      <c r="G31" s="144"/>
      <c r="H31" s="144"/>
      <c r="I31" s="38"/>
      <c r="J31" s="38"/>
      <c r="K31" s="38"/>
      <c r="L31" s="490">
        <f t="shared" si="2"/>
        <v>0</v>
      </c>
      <c r="M31" s="490">
        <f t="shared" si="3"/>
        <v>0</v>
      </c>
      <c r="N31" s="38"/>
      <c r="O31" s="38"/>
      <c r="P31" s="38"/>
      <c r="Q31" s="144"/>
      <c r="R31" s="38"/>
      <c r="S31" s="38"/>
      <c r="T31" s="168">
        <f t="shared" si="4"/>
        <v>0</v>
      </c>
      <c r="U31" s="168">
        <f t="shared" si="5"/>
        <v>0</v>
      </c>
      <c r="V31" s="38"/>
      <c r="W31" s="38"/>
      <c r="X31" s="203">
        <f t="shared" si="6"/>
        <v>0</v>
      </c>
      <c r="Y31" s="162">
        <v>1.3169999999999999E-2</v>
      </c>
      <c r="Z31" s="38"/>
      <c r="AA31" s="38"/>
      <c r="AB31" s="170">
        <f t="shared" si="0"/>
        <v>1.3169999999999999E-2</v>
      </c>
      <c r="AC31" s="173">
        <f t="shared" si="7"/>
        <v>1.3169999999999999E-2</v>
      </c>
      <c r="AD31" s="459">
        <f t="shared" si="1"/>
        <v>-0.52132000000000001</v>
      </c>
    </row>
    <row r="32" spans="1:30" x14ac:dyDescent="0.25">
      <c r="A32" s="15">
        <v>23</v>
      </c>
      <c r="B32" s="16" t="s">
        <v>169</v>
      </c>
      <c r="C32" s="20" t="s">
        <v>12</v>
      </c>
      <c r="D32" s="465">
        <f>'Ср День 3 Нед 2'!AB32</f>
        <v>0</v>
      </c>
      <c r="E32" s="465"/>
      <c r="F32" s="38"/>
      <c r="G32" s="144"/>
      <c r="H32" s="144"/>
      <c r="I32" s="38"/>
      <c r="J32" s="38"/>
      <c r="K32" s="38"/>
      <c r="L32" s="490">
        <f t="shared" si="2"/>
        <v>0</v>
      </c>
      <c r="M32" s="490">
        <f t="shared" si="3"/>
        <v>0</v>
      </c>
      <c r="N32" s="38"/>
      <c r="O32" s="38"/>
      <c r="P32" s="38"/>
      <c r="Q32" s="144"/>
      <c r="R32" s="38"/>
      <c r="S32" s="38"/>
      <c r="T32" s="168">
        <f t="shared" si="4"/>
        <v>0</v>
      </c>
      <c r="U32" s="168">
        <f t="shared" si="5"/>
        <v>0</v>
      </c>
      <c r="V32" s="38"/>
      <c r="W32" s="38"/>
      <c r="X32" s="203">
        <f t="shared" si="6"/>
        <v>0</v>
      </c>
      <c r="Y32" s="162"/>
      <c r="Z32" s="38"/>
      <c r="AA32" s="38"/>
      <c r="AB32" s="170">
        <f t="shared" si="0"/>
        <v>0</v>
      </c>
      <c r="AC32" s="173">
        <f t="shared" si="7"/>
        <v>0</v>
      </c>
      <c r="AD32" s="459">
        <f t="shared" si="1"/>
        <v>0</v>
      </c>
    </row>
    <row r="33" spans="1:30" x14ac:dyDescent="0.25">
      <c r="A33" s="15">
        <v>24</v>
      </c>
      <c r="B33" s="23" t="s">
        <v>106</v>
      </c>
      <c r="C33" s="20" t="s">
        <v>12</v>
      </c>
      <c r="D33" s="465">
        <f>'Ср День 3 Нед 2'!AB33</f>
        <v>0</v>
      </c>
      <c r="E33" s="465"/>
      <c r="F33" s="38"/>
      <c r="G33" s="144"/>
      <c r="H33" s="144"/>
      <c r="I33" s="38"/>
      <c r="J33" s="38"/>
      <c r="K33" s="38"/>
      <c r="L33" s="490">
        <f t="shared" si="2"/>
        <v>0</v>
      </c>
      <c r="M33" s="490">
        <f t="shared" si="3"/>
        <v>0</v>
      </c>
      <c r="N33" s="38"/>
      <c r="O33" s="38"/>
      <c r="P33" s="38"/>
      <c r="Q33" s="144"/>
      <c r="R33" s="38"/>
      <c r="S33" s="38"/>
      <c r="T33" s="168">
        <f t="shared" si="4"/>
        <v>0</v>
      </c>
      <c r="U33" s="168">
        <f t="shared" si="5"/>
        <v>0</v>
      </c>
      <c r="V33" s="38"/>
      <c r="W33" s="38"/>
      <c r="X33" s="203">
        <f t="shared" si="6"/>
        <v>0</v>
      </c>
      <c r="Y33" s="162"/>
      <c r="Z33" s="38"/>
      <c r="AA33" s="38"/>
      <c r="AB33" s="170">
        <f t="shared" si="0"/>
        <v>0</v>
      </c>
      <c r="AC33" s="173">
        <f t="shared" si="7"/>
        <v>0</v>
      </c>
      <c r="AD33" s="459">
        <f t="shared" si="1"/>
        <v>0</v>
      </c>
    </row>
    <row r="34" spans="1:30" x14ac:dyDescent="0.25">
      <c r="A34" s="15">
        <v>25</v>
      </c>
      <c r="B34" s="22" t="s">
        <v>168</v>
      </c>
      <c r="C34" s="20" t="s">
        <v>12</v>
      </c>
      <c r="D34" s="465">
        <f>'Ср День 3 Нед 2'!AB34</f>
        <v>-0.14699999999999999</v>
      </c>
      <c r="E34" s="465"/>
      <c r="F34" s="38"/>
      <c r="G34" s="144"/>
      <c r="H34" s="144"/>
      <c r="I34" s="38"/>
      <c r="J34" s="38"/>
      <c r="K34" s="38"/>
      <c r="L34" s="490">
        <f t="shared" si="2"/>
        <v>0</v>
      </c>
      <c r="M34" s="490">
        <f t="shared" si="3"/>
        <v>0</v>
      </c>
      <c r="N34" s="38"/>
      <c r="O34" s="38"/>
      <c r="P34" s="38"/>
      <c r="Q34" s="144"/>
      <c r="R34" s="38"/>
      <c r="S34" s="38"/>
      <c r="T34" s="168">
        <f t="shared" si="4"/>
        <v>0</v>
      </c>
      <c r="U34" s="168">
        <f t="shared" si="5"/>
        <v>0</v>
      </c>
      <c r="V34" s="38"/>
      <c r="W34" s="38"/>
      <c r="X34" s="203">
        <f t="shared" si="6"/>
        <v>0</v>
      </c>
      <c r="Y34" s="162"/>
      <c r="Z34" s="38"/>
      <c r="AA34" s="38"/>
      <c r="AB34" s="170">
        <f t="shared" si="0"/>
        <v>0</v>
      </c>
      <c r="AC34" s="173">
        <f t="shared" si="7"/>
        <v>0</v>
      </c>
      <c r="AD34" s="459">
        <f t="shared" si="1"/>
        <v>-0.14699999999999999</v>
      </c>
    </row>
    <row r="35" spans="1:30" x14ac:dyDescent="0.25">
      <c r="A35" s="15">
        <v>26</v>
      </c>
      <c r="B35" s="22" t="s">
        <v>114</v>
      </c>
      <c r="C35" s="20" t="s">
        <v>12</v>
      </c>
      <c r="D35" s="465">
        <f>'Ср День 3 Нед 2'!AB35</f>
        <v>0</v>
      </c>
      <c r="E35" s="465"/>
      <c r="F35" s="38"/>
      <c r="G35" s="144"/>
      <c r="H35" s="144"/>
      <c r="I35" s="38"/>
      <c r="J35" s="38"/>
      <c r="K35" s="38"/>
      <c r="L35" s="490">
        <f t="shared" si="2"/>
        <v>0</v>
      </c>
      <c r="M35" s="490">
        <f t="shared" si="3"/>
        <v>0</v>
      </c>
      <c r="N35" s="38"/>
      <c r="O35" s="38"/>
      <c r="P35" s="38"/>
      <c r="Q35" s="144"/>
      <c r="R35" s="38"/>
      <c r="S35" s="38"/>
      <c r="T35" s="168">
        <f t="shared" si="4"/>
        <v>0</v>
      </c>
      <c r="U35" s="168">
        <f t="shared" si="5"/>
        <v>0</v>
      </c>
      <c r="V35" s="38"/>
      <c r="W35" s="38"/>
      <c r="X35" s="203">
        <f t="shared" si="6"/>
        <v>0</v>
      </c>
      <c r="Y35" s="162"/>
      <c r="Z35" s="38"/>
      <c r="AA35" s="38"/>
      <c r="AB35" s="170">
        <f t="shared" si="0"/>
        <v>0</v>
      </c>
      <c r="AC35" s="173">
        <f t="shared" si="7"/>
        <v>0</v>
      </c>
      <c r="AD35" s="459">
        <f t="shared" si="1"/>
        <v>0</v>
      </c>
    </row>
    <row r="36" spans="1:30" x14ac:dyDescent="0.25">
      <c r="A36" s="6"/>
      <c r="B36" s="64" t="s">
        <v>20</v>
      </c>
      <c r="C36" s="52"/>
      <c r="D36" s="465">
        <f>'Ср День 3 Нед 2'!AB36</f>
        <v>0</v>
      </c>
      <c r="E36" s="52"/>
      <c r="F36" s="38"/>
      <c r="G36" s="144"/>
      <c r="H36" s="144"/>
      <c r="I36" s="38"/>
      <c r="J36" s="38"/>
      <c r="K36" s="38"/>
      <c r="L36" s="490">
        <f t="shared" si="2"/>
        <v>0</v>
      </c>
      <c r="M36" s="490">
        <f t="shared" si="3"/>
        <v>0</v>
      </c>
      <c r="N36" s="38"/>
      <c r="O36" s="38"/>
      <c r="P36" s="38"/>
      <c r="Q36" s="144"/>
      <c r="R36" s="38"/>
      <c r="S36" s="38"/>
      <c r="T36" s="168">
        <f t="shared" si="4"/>
        <v>0</v>
      </c>
      <c r="U36" s="168">
        <f t="shared" si="5"/>
        <v>0</v>
      </c>
      <c r="V36" s="38"/>
      <c r="W36" s="38"/>
      <c r="X36" s="203">
        <f t="shared" si="6"/>
        <v>0</v>
      </c>
      <c r="Y36" s="162"/>
      <c r="Z36" s="38"/>
      <c r="AA36" s="38"/>
      <c r="AB36" s="170">
        <f t="shared" si="0"/>
        <v>0</v>
      </c>
      <c r="AC36" s="173">
        <f t="shared" si="7"/>
        <v>0</v>
      </c>
      <c r="AD36" s="459">
        <f t="shared" si="1"/>
        <v>0</v>
      </c>
    </row>
    <row r="37" spans="1:30" x14ac:dyDescent="0.25">
      <c r="A37" s="15">
        <v>27</v>
      </c>
      <c r="B37" s="19" t="s">
        <v>21</v>
      </c>
      <c r="C37" s="20" t="s">
        <v>12</v>
      </c>
      <c r="D37" s="465">
        <f>'Ср День 3 Нед 2'!AB37</f>
        <v>0</v>
      </c>
      <c r="E37" s="465"/>
      <c r="F37" s="38"/>
      <c r="G37" s="144"/>
      <c r="H37" s="144"/>
      <c r="I37" s="38"/>
      <c r="J37" s="38"/>
      <c r="K37" s="38"/>
      <c r="L37" s="490">
        <f t="shared" si="2"/>
        <v>0</v>
      </c>
      <c r="M37" s="490">
        <f t="shared" si="3"/>
        <v>0</v>
      </c>
      <c r="N37" s="38"/>
      <c r="O37" s="38"/>
      <c r="P37" s="38"/>
      <c r="Q37" s="144"/>
      <c r="R37" s="38"/>
      <c r="S37" s="38"/>
      <c r="T37" s="168">
        <f t="shared" si="4"/>
        <v>0</v>
      </c>
      <c r="U37" s="168">
        <f t="shared" si="5"/>
        <v>0</v>
      </c>
      <c r="V37" s="38"/>
      <c r="W37" s="38"/>
      <c r="X37" s="203">
        <f t="shared" si="6"/>
        <v>0</v>
      </c>
      <c r="Y37" s="162"/>
      <c r="Z37" s="38"/>
      <c r="AA37" s="38"/>
      <c r="AB37" s="170">
        <f t="shared" si="0"/>
        <v>0</v>
      </c>
      <c r="AC37" s="173">
        <f t="shared" si="7"/>
        <v>0</v>
      </c>
      <c r="AD37" s="459">
        <f t="shared" si="1"/>
        <v>0</v>
      </c>
    </row>
    <row r="38" spans="1:30" x14ac:dyDescent="0.25">
      <c r="A38" s="15">
        <v>28</v>
      </c>
      <c r="B38" s="19" t="s">
        <v>22</v>
      </c>
      <c r="C38" s="20" t="s">
        <v>12</v>
      </c>
      <c r="D38" s="465">
        <f>'Ср День 3 Нед 2'!AB38</f>
        <v>-0.30932000000000004</v>
      </c>
      <c r="E38" s="465"/>
      <c r="F38" s="38"/>
      <c r="G38" s="144"/>
      <c r="H38" s="144"/>
      <c r="I38" s="38"/>
      <c r="J38" s="38"/>
      <c r="K38" s="38"/>
      <c r="L38" s="490">
        <f t="shared" si="2"/>
        <v>0</v>
      </c>
      <c r="M38" s="490">
        <f t="shared" si="3"/>
        <v>0</v>
      </c>
      <c r="N38" s="38"/>
      <c r="O38" s="38"/>
      <c r="P38" s="38"/>
      <c r="Q38" s="144"/>
      <c r="R38" s="38"/>
      <c r="S38" s="38"/>
      <c r="T38" s="168">
        <f t="shared" si="4"/>
        <v>0</v>
      </c>
      <c r="U38" s="168">
        <f t="shared" si="5"/>
        <v>0</v>
      </c>
      <c r="V38" s="38"/>
      <c r="W38" s="38"/>
      <c r="X38" s="203">
        <f t="shared" si="6"/>
        <v>0</v>
      </c>
      <c r="Y38" s="162"/>
      <c r="Z38" s="38"/>
      <c r="AA38" s="38"/>
      <c r="AB38" s="170">
        <f t="shared" si="0"/>
        <v>0</v>
      </c>
      <c r="AC38" s="173">
        <f t="shared" si="7"/>
        <v>0</v>
      </c>
      <c r="AD38" s="459">
        <f t="shared" si="1"/>
        <v>-0.30932000000000004</v>
      </c>
    </row>
    <row r="39" spans="1:30" x14ac:dyDescent="0.25">
      <c r="A39" s="15">
        <v>29</v>
      </c>
      <c r="B39" s="31" t="s">
        <v>209</v>
      </c>
      <c r="C39" s="20" t="s">
        <v>12</v>
      </c>
      <c r="D39" s="465">
        <f>'Ср День 3 Нед 2'!AB39</f>
        <v>-0.23624000000000001</v>
      </c>
      <c r="E39" s="465"/>
      <c r="F39" s="38"/>
      <c r="G39" s="144"/>
      <c r="H39" s="144"/>
      <c r="I39" s="38"/>
      <c r="J39" s="38"/>
      <c r="K39" s="38"/>
      <c r="L39" s="490">
        <f t="shared" si="2"/>
        <v>0</v>
      </c>
      <c r="M39" s="490">
        <f t="shared" si="3"/>
        <v>0</v>
      </c>
      <c r="N39" s="38"/>
      <c r="O39" s="38"/>
      <c r="P39" s="38"/>
      <c r="Q39" s="144"/>
      <c r="R39" s="38"/>
      <c r="S39" s="38"/>
      <c r="T39" s="168">
        <f t="shared" si="4"/>
        <v>0</v>
      </c>
      <c r="U39" s="168">
        <f t="shared" si="5"/>
        <v>0</v>
      </c>
      <c r="V39" s="38"/>
      <c r="W39" s="38"/>
      <c r="X39" s="203">
        <f t="shared" si="6"/>
        <v>0</v>
      </c>
      <c r="Y39" s="162"/>
      <c r="Z39" s="38"/>
      <c r="AA39" s="38"/>
      <c r="AB39" s="170">
        <f t="shared" ref="AB39:AB70" si="8">(AA39+Z39+Y39)*$AB$5</f>
        <v>0</v>
      </c>
      <c r="AC39" s="173">
        <f t="shared" si="7"/>
        <v>0</v>
      </c>
      <c r="AD39" s="459">
        <f t="shared" ref="AD39:AD70" si="9">(D39+E39)-AC39</f>
        <v>-0.23624000000000001</v>
      </c>
    </row>
    <row r="40" spans="1:30" x14ac:dyDescent="0.25">
      <c r="A40" s="6"/>
      <c r="B40" s="64" t="s">
        <v>23</v>
      </c>
      <c r="C40" s="52"/>
      <c r="D40" s="465">
        <f>'Ср День 3 Нед 2'!AB40</f>
        <v>0</v>
      </c>
      <c r="E40" s="52"/>
      <c r="F40" s="145"/>
      <c r="G40" s="146"/>
      <c r="H40" s="146"/>
      <c r="I40" s="147"/>
      <c r="J40" s="38"/>
      <c r="K40" s="147"/>
      <c r="L40" s="490">
        <f t="shared" si="2"/>
        <v>0</v>
      </c>
      <c r="M40" s="490">
        <f t="shared" si="3"/>
        <v>0</v>
      </c>
      <c r="N40" s="145"/>
      <c r="O40" s="145"/>
      <c r="P40" s="147"/>
      <c r="Q40" s="182"/>
      <c r="R40" s="38"/>
      <c r="S40" s="147"/>
      <c r="T40" s="168">
        <f t="shared" si="4"/>
        <v>0</v>
      </c>
      <c r="U40" s="168">
        <f t="shared" ref="U40:U71" si="10">(O40+P40+Q40+S40)*$U$5</f>
        <v>0</v>
      </c>
      <c r="V40" s="147"/>
      <c r="W40" s="147"/>
      <c r="X40" s="203">
        <f t="shared" si="6"/>
        <v>0</v>
      </c>
      <c r="Y40" s="185"/>
      <c r="Z40" s="147"/>
      <c r="AA40" s="147"/>
      <c r="AB40" s="170">
        <f t="shared" si="8"/>
        <v>0</v>
      </c>
      <c r="AC40" s="173">
        <f t="shared" si="7"/>
        <v>0</v>
      </c>
      <c r="AD40" s="459">
        <f t="shared" si="9"/>
        <v>0</v>
      </c>
    </row>
    <row r="41" spans="1:30" x14ac:dyDescent="0.25">
      <c r="A41" s="15">
        <v>30</v>
      </c>
      <c r="B41" s="16" t="s">
        <v>24</v>
      </c>
      <c r="C41" s="17" t="s">
        <v>12</v>
      </c>
      <c r="D41" s="465">
        <f>'Ср День 3 Нед 2'!AB41</f>
        <v>-0.01</v>
      </c>
      <c r="E41" s="465"/>
      <c r="F41" s="38"/>
      <c r="G41" s="144"/>
      <c r="H41" s="144"/>
      <c r="I41" s="38"/>
      <c r="J41" s="38"/>
      <c r="K41" s="38"/>
      <c r="L41" s="490">
        <f t="shared" si="2"/>
        <v>0</v>
      </c>
      <c r="M41" s="490">
        <f t="shared" si="3"/>
        <v>0</v>
      </c>
      <c r="N41" s="38"/>
      <c r="O41" s="38"/>
      <c r="P41" s="38"/>
      <c r="Q41" s="144"/>
      <c r="R41" s="38"/>
      <c r="S41" s="38"/>
      <c r="T41" s="168">
        <f t="shared" si="4"/>
        <v>0</v>
      </c>
      <c r="U41" s="168">
        <f t="shared" si="10"/>
        <v>0</v>
      </c>
      <c r="V41" s="38"/>
      <c r="W41" s="38"/>
      <c r="X41" s="203">
        <f t="shared" si="6"/>
        <v>0</v>
      </c>
      <c r="Y41" s="162"/>
      <c r="Z41" s="38"/>
      <c r="AA41" s="38"/>
      <c r="AB41" s="170">
        <f t="shared" si="8"/>
        <v>0</v>
      </c>
      <c r="AC41" s="173">
        <f t="shared" si="7"/>
        <v>0</v>
      </c>
      <c r="AD41" s="459">
        <f t="shared" si="9"/>
        <v>-0.01</v>
      </c>
    </row>
    <row r="42" spans="1:30" x14ac:dyDescent="0.25">
      <c r="A42" s="15">
        <v>31</v>
      </c>
      <c r="B42" s="19" t="s">
        <v>25</v>
      </c>
      <c r="C42" s="20" t="s">
        <v>12</v>
      </c>
      <c r="D42" s="465">
        <f>'Ср День 3 Нед 2'!AB42</f>
        <v>0</v>
      </c>
      <c r="E42" s="465"/>
      <c r="F42" s="38"/>
      <c r="G42" s="144"/>
      <c r="H42" s="144"/>
      <c r="I42" s="38"/>
      <c r="J42" s="38"/>
      <c r="K42" s="38"/>
      <c r="L42" s="490">
        <f t="shared" si="2"/>
        <v>0</v>
      </c>
      <c r="M42" s="490">
        <f t="shared" si="3"/>
        <v>0</v>
      </c>
      <c r="N42" s="38"/>
      <c r="O42" s="38"/>
      <c r="P42" s="38"/>
      <c r="Q42" s="144"/>
      <c r="R42" s="38"/>
      <c r="S42" s="38"/>
      <c r="T42" s="168">
        <f t="shared" si="4"/>
        <v>0</v>
      </c>
      <c r="U42" s="168">
        <f t="shared" si="10"/>
        <v>0</v>
      </c>
      <c r="V42" s="38"/>
      <c r="W42" s="38"/>
      <c r="X42" s="203">
        <f t="shared" si="6"/>
        <v>0</v>
      </c>
      <c r="Y42" s="162"/>
      <c r="Z42" s="38"/>
      <c r="AA42" s="38"/>
      <c r="AB42" s="170">
        <f t="shared" si="8"/>
        <v>0</v>
      </c>
      <c r="AC42" s="173">
        <f t="shared" si="7"/>
        <v>0</v>
      </c>
      <c r="AD42" s="459">
        <f t="shared" si="9"/>
        <v>0</v>
      </c>
    </row>
    <row r="43" spans="1:30" x14ac:dyDescent="0.25">
      <c r="A43" s="15">
        <v>32</v>
      </c>
      <c r="B43" s="19" t="s">
        <v>26</v>
      </c>
      <c r="C43" s="20" t="s">
        <v>12</v>
      </c>
      <c r="D43" s="465">
        <f>'Ср День 3 Нед 2'!AB43</f>
        <v>0</v>
      </c>
      <c r="E43" s="465"/>
      <c r="F43" s="38"/>
      <c r="G43" s="144"/>
      <c r="H43" s="144"/>
      <c r="I43" s="38"/>
      <c r="J43" s="38"/>
      <c r="K43" s="38"/>
      <c r="L43" s="490">
        <f t="shared" si="2"/>
        <v>0</v>
      </c>
      <c r="M43" s="490">
        <f t="shared" si="3"/>
        <v>0</v>
      </c>
      <c r="N43" s="38"/>
      <c r="O43" s="38"/>
      <c r="P43" s="38"/>
      <c r="Q43" s="144"/>
      <c r="R43" s="38"/>
      <c r="S43" s="38"/>
      <c r="T43" s="168">
        <f t="shared" si="4"/>
        <v>0</v>
      </c>
      <c r="U43" s="168">
        <f t="shared" si="10"/>
        <v>0</v>
      </c>
      <c r="V43" s="38"/>
      <c r="W43" s="38"/>
      <c r="X43" s="203">
        <f t="shared" si="6"/>
        <v>0</v>
      </c>
      <c r="Y43" s="222">
        <v>2.0299999999999999E-2</v>
      </c>
      <c r="Z43" s="38"/>
      <c r="AA43" s="38"/>
      <c r="AB43" s="170">
        <f t="shared" si="8"/>
        <v>2.0299999999999999E-2</v>
      </c>
      <c r="AC43" s="173">
        <f t="shared" si="7"/>
        <v>2.0299999999999999E-2</v>
      </c>
      <c r="AD43" s="459">
        <f t="shared" si="9"/>
        <v>-2.0299999999999999E-2</v>
      </c>
    </row>
    <row r="44" spans="1:30" x14ac:dyDescent="0.25">
      <c r="A44" s="15">
        <v>33</v>
      </c>
      <c r="B44" s="19" t="s">
        <v>27</v>
      </c>
      <c r="C44" s="20" t="s">
        <v>12</v>
      </c>
      <c r="D44" s="465">
        <f>'Ср День 3 Нед 2'!AB44</f>
        <v>-0.6048</v>
      </c>
      <c r="E44" s="465"/>
      <c r="F44" s="38"/>
      <c r="G44" s="144"/>
      <c r="H44" s="144"/>
      <c r="I44" s="38"/>
      <c r="J44" s="38"/>
      <c r="K44" s="38"/>
      <c r="L44" s="490">
        <f t="shared" si="2"/>
        <v>0</v>
      </c>
      <c r="M44" s="490">
        <f t="shared" si="3"/>
        <v>0</v>
      </c>
      <c r="N44" s="38"/>
      <c r="O44" s="38"/>
      <c r="P44" s="38"/>
      <c r="Q44" s="144"/>
      <c r="R44" s="38"/>
      <c r="S44" s="38"/>
      <c r="T44" s="168">
        <f t="shared" si="4"/>
        <v>0</v>
      </c>
      <c r="U44" s="168">
        <f t="shared" si="10"/>
        <v>0</v>
      </c>
      <c r="V44" s="38"/>
      <c r="W44" s="38"/>
      <c r="X44" s="203">
        <f t="shared" si="6"/>
        <v>0</v>
      </c>
      <c r="Y44" s="162"/>
      <c r="Z44" s="38"/>
      <c r="AA44" s="38"/>
      <c r="AB44" s="170">
        <f t="shared" si="8"/>
        <v>0</v>
      </c>
      <c r="AC44" s="173">
        <f t="shared" si="7"/>
        <v>0</v>
      </c>
      <c r="AD44" s="459">
        <f t="shared" si="9"/>
        <v>-0.6048</v>
      </c>
    </row>
    <row r="45" spans="1:30" x14ac:dyDescent="0.25">
      <c r="A45" s="15">
        <v>34</v>
      </c>
      <c r="B45" s="16" t="s">
        <v>28</v>
      </c>
      <c r="C45" s="17" t="s">
        <v>12</v>
      </c>
      <c r="D45" s="465">
        <f>'Ср День 3 Нед 2'!AB45</f>
        <v>0</v>
      </c>
      <c r="E45" s="465"/>
      <c r="F45" s="38"/>
      <c r="G45" s="144"/>
      <c r="H45" s="144"/>
      <c r="I45" s="38"/>
      <c r="J45" s="38"/>
      <c r="K45" s="38"/>
      <c r="L45" s="490">
        <f t="shared" si="2"/>
        <v>0</v>
      </c>
      <c r="M45" s="490">
        <f t="shared" si="3"/>
        <v>0</v>
      </c>
      <c r="N45" s="38"/>
      <c r="O45" s="38"/>
      <c r="P45" s="38"/>
      <c r="Q45" s="144"/>
      <c r="R45" s="38"/>
      <c r="S45" s="38"/>
      <c r="T45" s="168">
        <f t="shared" si="4"/>
        <v>0</v>
      </c>
      <c r="U45" s="168">
        <f t="shared" si="10"/>
        <v>0</v>
      </c>
      <c r="V45" s="38"/>
      <c r="W45" s="38"/>
      <c r="X45" s="203">
        <f t="shared" si="6"/>
        <v>0</v>
      </c>
      <c r="Y45" s="162"/>
      <c r="Z45" s="38"/>
      <c r="AA45" s="38"/>
      <c r="AB45" s="170">
        <f t="shared" si="8"/>
        <v>0</v>
      </c>
      <c r="AC45" s="173">
        <f t="shared" si="7"/>
        <v>0</v>
      </c>
      <c r="AD45" s="459">
        <f t="shared" si="9"/>
        <v>0</v>
      </c>
    </row>
    <row r="46" spans="1:30" x14ac:dyDescent="0.25">
      <c r="A46" s="15">
        <v>35</v>
      </c>
      <c r="B46" s="16" t="s">
        <v>29</v>
      </c>
      <c r="C46" s="17" t="s">
        <v>12</v>
      </c>
      <c r="D46" s="465">
        <f>'Ср День 3 Нед 2'!AB46</f>
        <v>-0.14199999999999999</v>
      </c>
      <c r="E46" s="465"/>
      <c r="F46" s="38"/>
      <c r="G46" s="144"/>
      <c r="H46" s="144"/>
      <c r="I46" s="404">
        <v>7.3200000000000001E-2</v>
      </c>
      <c r="J46" s="38"/>
      <c r="K46" s="38"/>
      <c r="L46" s="490">
        <f t="shared" si="2"/>
        <v>0</v>
      </c>
      <c r="M46" s="490">
        <f t="shared" si="3"/>
        <v>7.3200000000000001E-2</v>
      </c>
      <c r="N46" s="38"/>
      <c r="O46" s="38"/>
      <c r="P46" s="404">
        <v>8.1000000000000003E-2</v>
      </c>
      <c r="Q46" s="144"/>
      <c r="R46" s="38"/>
      <c r="S46" s="38"/>
      <c r="T46" s="168">
        <f t="shared" si="4"/>
        <v>0</v>
      </c>
      <c r="U46" s="168">
        <f t="shared" si="10"/>
        <v>8.1000000000000003E-2</v>
      </c>
      <c r="V46" s="38"/>
      <c r="W46" s="38"/>
      <c r="X46" s="203">
        <f t="shared" si="6"/>
        <v>0</v>
      </c>
      <c r="Y46" s="162"/>
      <c r="Z46" s="38"/>
      <c r="AA46" s="38"/>
      <c r="AB46" s="170">
        <f t="shared" si="8"/>
        <v>0</v>
      </c>
      <c r="AC46" s="173">
        <f t="shared" si="7"/>
        <v>0.1542</v>
      </c>
      <c r="AD46" s="459">
        <f t="shared" si="9"/>
        <v>-0.29620000000000002</v>
      </c>
    </row>
    <row r="47" spans="1:30" x14ac:dyDescent="0.25">
      <c r="A47" s="15">
        <v>36</v>
      </c>
      <c r="B47" s="16" t="s">
        <v>30</v>
      </c>
      <c r="C47" s="17" t="s">
        <v>12</v>
      </c>
      <c r="D47" s="465">
        <f>'Ср День 3 Нед 2'!AB47</f>
        <v>0</v>
      </c>
      <c r="E47" s="465"/>
      <c r="F47" s="38"/>
      <c r="G47" s="144"/>
      <c r="H47" s="144"/>
      <c r="I47" s="38"/>
      <c r="J47" s="38"/>
      <c r="K47" s="38"/>
      <c r="L47" s="490">
        <f t="shared" si="2"/>
        <v>0</v>
      </c>
      <c r="M47" s="490">
        <f t="shared" si="3"/>
        <v>0</v>
      </c>
      <c r="N47" s="38"/>
      <c r="O47" s="38"/>
      <c r="P47" s="38"/>
      <c r="Q47" s="144"/>
      <c r="R47" s="38"/>
      <c r="S47" s="38"/>
      <c r="T47" s="168">
        <f t="shared" si="4"/>
        <v>0</v>
      </c>
      <c r="U47" s="168">
        <f t="shared" si="10"/>
        <v>0</v>
      </c>
      <c r="V47" s="38"/>
      <c r="W47" s="38"/>
      <c r="X47" s="203">
        <f t="shared" si="6"/>
        <v>0</v>
      </c>
      <c r="Y47" s="162"/>
      <c r="Z47" s="38"/>
      <c r="AA47" s="38"/>
      <c r="AB47" s="170">
        <f t="shared" si="8"/>
        <v>0</v>
      </c>
      <c r="AC47" s="173">
        <f t="shared" si="7"/>
        <v>0</v>
      </c>
      <c r="AD47" s="459">
        <f t="shared" si="9"/>
        <v>0</v>
      </c>
    </row>
    <row r="48" spans="1:30" x14ac:dyDescent="0.25">
      <c r="A48" s="15">
        <v>37</v>
      </c>
      <c r="B48" s="16" t="s">
        <v>31</v>
      </c>
      <c r="C48" s="17" t="s">
        <v>12</v>
      </c>
      <c r="D48" s="465">
        <f>'Ср День 3 Нед 2'!AB48</f>
        <v>-5.0000000000000001E-3</v>
      </c>
      <c r="E48" s="465"/>
      <c r="F48" s="38"/>
      <c r="G48" s="144"/>
      <c r="H48" s="144"/>
      <c r="I48" s="38"/>
      <c r="J48" s="38"/>
      <c r="K48" s="38"/>
      <c r="L48" s="490">
        <f t="shared" si="2"/>
        <v>0</v>
      </c>
      <c r="M48" s="490">
        <f t="shared" si="3"/>
        <v>0</v>
      </c>
      <c r="N48" s="38"/>
      <c r="O48" s="38"/>
      <c r="P48" s="38"/>
      <c r="Q48" s="144"/>
      <c r="R48" s="38"/>
      <c r="S48" s="38"/>
      <c r="T48" s="168">
        <f t="shared" si="4"/>
        <v>0</v>
      </c>
      <c r="U48" s="168">
        <f t="shared" si="10"/>
        <v>0</v>
      </c>
      <c r="V48" s="38"/>
      <c r="W48" s="38"/>
      <c r="X48" s="203">
        <f t="shared" si="6"/>
        <v>0</v>
      </c>
      <c r="Y48" s="162"/>
      <c r="Z48" s="38"/>
      <c r="AA48" s="38"/>
      <c r="AB48" s="170">
        <f t="shared" si="8"/>
        <v>0</v>
      </c>
      <c r="AC48" s="173">
        <f t="shared" si="7"/>
        <v>0</v>
      </c>
      <c r="AD48" s="459">
        <f t="shared" si="9"/>
        <v>-5.0000000000000001E-3</v>
      </c>
    </row>
    <row r="49" spans="1:30" x14ac:dyDescent="0.25">
      <c r="A49" s="15">
        <v>38</v>
      </c>
      <c r="B49" s="16" t="s">
        <v>32</v>
      </c>
      <c r="C49" s="17" t="s">
        <v>12</v>
      </c>
      <c r="D49" s="465">
        <f>'Ср День 3 Нед 2'!AB49</f>
        <v>0</v>
      </c>
      <c r="E49" s="465"/>
      <c r="F49" s="38"/>
      <c r="G49" s="144"/>
      <c r="H49" s="144"/>
      <c r="I49" s="38"/>
      <c r="J49" s="38"/>
      <c r="K49" s="38"/>
      <c r="L49" s="490">
        <f t="shared" si="2"/>
        <v>0</v>
      </c>
      <c r="M49" s="490">
        <f t="shared" si="3"/>
        <v>0</v>
      </c>
      <c r="N49" s="38"/>
      <c r="O49" s="38"/>
      <c r="P49" s="38"/>
      <c r="Q49" s="144"/>
      <c r="R49" s="38"/>
      <c r="S49" s="38"/>
      <c r="T49" s="168">
        <f t="shared" si="4"/>
        <v>0</v>
      </c>
      <c r="U49" s="168">
        <f t="shared" si="10"/>
        <v>0</v>
      </c>
      <c r="V49" s="38"/>
      <c r="W49" s="38"/>
      <c r="X49" s="203">
        <f t="shared" si="6"/>
        <v>0</v>
      </c>
      <c r="Y49" s="162"/>
      <c r="Z49" s="38"/>
      <c r="AA49" s="38"/>
      <c r="AB49" s="170">
        <f t="shared" si="8"/>
        <v>0</v>
      </c>
      <c r="AC49" s="173">
        <f t="shared" si="7"/>
        <v>0</v>
      </c>
      <c r="AD49" s="459">
        <f t="shared" si="9"/>
        <v>0</v>
      </c>
    </row>
    <row r="50" spans="1:30" x14ac:dyDescent="0.25">
      <c r="A50" s="15">
        <v>39</v>
      </c>
      <c r="B50" s="16" t="s">
        <v>33</v>
      </c>
      <c r="C50" s="17" t="s">
        <v>12</v>
      </c>
      <c r="D50" s="465">
        <f>'Ср День 3 Нед 2'!AB50</f>
        <v>0</v>
      </c>
      <c r="E50" s="465"/>
      <c r="F50" s="38"/>
      <c r="G50" s="144"/>
      <c r="H50" s="144"/>
      <c r="I50" s="38"/>
      <c r="J50" s="38"/>
      <c r="K50" s="38"/>
      <c r="L50" s="490">
        <f t="shared" si="2"/>
        <v>0</v>
      </c>
      <c r="M50" s="490">
        <f t="shared" si="3"/>
        <v>0</v>
      </c>
      <c r="N50" s="38"/>
      <c r="O50" s="38"/>
      <c r="P50" s="38"/>
      <c r="Q50" s="144"/>
      <c r="R50" s="38"/>
      <c r="S50" s="38"/>
      <c r="T50" s="168">
        <f t="shared" si="4"/>
        <v>0</v>
      </c>
      <c r="U50" s="168">
        <f t="shared" si="10"/>
        <v>0</v>
      </c>
      <c r="V50" s="38"/>
      <c r="W50" s="38"/>
      <c r="X50" s="203">
        <f t="shared" si="6"/>
        <v>0</v>
      </c>
      <c r="Y50" s="162"/>
      <c r="Z50" s="38"/>
      <c r="AA50" s="38"/>
      <c r="AB50" s="170">
        <f t="shared" si="8"/>
        <v>0</v>
      </c>
      <c r="AC50" s="173">
        <f t="shared" si="7"/>
        <v>0</v>
      </c>
      <c r="AD50" s="459">
        <f t="shared" si="9"/>
        <v>0</v>
      </c>
    </row>
    <row r="51" spans="1:30" x14ac:dyDescent="0.25">
      <c r="A51" s="15">
        <v>40</v>
      </c>
      <c r="B51" s="16" t="s">
        <v>34</v>
      </c>
      <c r="C51" s="17" t="s">
        <v>12</v>
      </c>
      <c r="D51" s="465">
        <f>'Ср День 3 Нед 2'!AB51</f>
        <v>-2.9500000000000002E-2</v>
      </c>
      <c r="E51" s="465"/>
      <c r="F51" s="38"/>
      <c r="G51" s="144"/>
      <c r="H51" s="144"/>
      <c r="I51" s="38"/>
      <c r="J51" s="38"/>
      <c r="K51" s="38"/>
      <c r="L51" s="490">
        <f t="shared" si="2"/>
        <v>0</v>
      </c>
      <c r="M51" s="490">
        <f t="shared" si="3"/>
        <v>0</v>
      </c>
      <c r="N51" s="38"/>
      <c r="O51" s="38"/>
      <c r="P51" s="38"/>
      <c r="Q51" s="144"/>
      <c r="R51" s="38"/>
      <c r="S51" s="38"/>
      <c r="T51" s="168">
        <f t="shared" si="4"/>
        <v>0</v>
      </c>
      <c r="U51" s="168">
        <f t="shared" si="10"/>
        <v>0</v>
      </c>
      <c r="V51" s="38"/>
      <c r="W51" s="38"/>
      <c r="X51" s="203">
        <f t="shared" si="6"/>
        <v>0</v>
      </c>
      <c r="Y51" s="162"/>
      <c r="Z51" s="38"/>
      <c r="AA51" s="38"/>
      <c r="AB51" s="170">
        <f t="shared" si="8"/>
        <v>0</v>
      </c>
      <c r="AC51" s="173">
        <f t="shared" si="7"/>
        <v>0</v>
      </c>
      <c r="AD51" s="459">
        <f t="shared" si="9"/>
        <v>-2.9500000000000002E-2</v>
      </c>
    </row>
    <row r="52" spans="1:30" x14ac:dyDescent="0.25">
      <c r="A52" s="15">
        <v>41</v>
      </c>
      <c r="B52" s="19" t="s">
        <v>35</v>
      </c>
      <c r="C52" s="20" t="s">
        <v>12</v>
      </c>
      <c r="D52" s="465">
        <f>'Ср День 3 Нед 2'!AB52</f>
        <v>-0.55620000000000003</v>
      </c>
      <c r="E52" s="465"/>
      <c r="F52" s="38"/>
      <c r="G52" s="144"/>
      <c r="H52" s="405">
        <v>5.0000000000000001E-3</v>
      </c>
      <c r="I52" s="38"/>
      <c r="J52" s="38"/>
      <c r="K52" s="38"/>
      <c r="L52" s="490">
        <f t="shared" si="2"/>
        <v>0</v>
      </c>
      <c r="M52" s="490">
        <f t="shared" si="3"/>
        <v>5.0000000000000001E-3</v>
      </c>
      <c r="N52" s="38"/>
      <c r="O52" s="38"/>
      <c r="P52" s="38"/>
      <c r="Q52" s="144"/>
      <c r="R52" s="38"/>
      <c r="S52" s="38"/>
      <c r="T52" s="168">
        <f t="shared" si="4"/>
        <v>0</v>
      </c>
      <c r="U52" s="168">
        <f t="shared" si="10"/>
        <v>0</v>
      </c>
      <c r="V52" s="38"/>
      <c r="W52" s="38"/>
      <c r="X52" s="203">
        <f t="shared" si="6"/>
        <v>0</v>
      </c>
      <c r="Y52" s="162"/>
      <c r="Z52" s="38"/>
      <c r="AA52" s="38"/>
      <c r="AB52" s="170">
        <f t="shared" si="8"/>
        <v>0</v>
      </c>
      <c r="AC52" s="173">
        <f t="shared" si="7"/>
        <v>5.0000000000000001E-3</v>
      </c>
      <c r="AD52" s="459">
        <f t="shared" si="9"/>
        <v>-0.56120000000000003</v>
      </c>
    </row>
    <row r="53" spans="1:30" x14ac:dyDescent="0.25">
      <c r="A53" s="15">
        <v>42</v>
      </c>
      <c r="B53" s="22" t="s">
        <v>39</v>
      </c>
      <c r="C53" s="23" t="s">
        <v>12</v>
      </c>
      <c r="D53" s="465">
        <f>'Ср День 3 Нед 2'!AB53</f>
        <v>0</v>
      </c>
      <c r="E53" s="466"/>
      <c r="F53" s="38"/>
      <c r="G53" s="144"/>
      <c r="H53" s="144"/>
      <c r="I53" s="38"/>
      <c r="J53" s="38"/>
      <c r="K53" s="38"/>
      <c r="L53" s="490">
        <f t="shared" si="2"/>
        <v>0</v>
      </c>
      <c r="M53" s="490">
        <f t="shared" si="3"/>
        <v>0</v>
      </c>
      <c r="N53" s="38"/>
      <c r="O53" s="38"/>
      <c r="P53" s="38"/>
      <c r="Q53" s="144"/>
      <c r="R53" s="38"/>
      <c r="S53" s="38"/>
      <c r="T53" s="168">
        <f t="shared" si="4"/>
        <v>0</v>
      </c>
      <c r="U53" s="168">
        <f t="shared" si="10"/>
        <v>0</v>
      </c>
      <c r="V53" s="38"/>
      <c r="W53" s="38"/>
      <c r="X53" s="203">
        <f t="shared" si="6"/>
        <v>0</v>
      </c>
      <c r="Y53" s="162"/>
      <c r="Z53" s="38"/>
      <c r="AA53" s="38"/>
      <c r="AB53" s="170">
        <f t="shared" si="8"/>
        <v>0</v>
      </c>
      <c r="AC53" s="173">
        <f t="shared" si="7"/>
        <v>0</v>
      </c>
      <c r="AD53" s="459">
        <f t="shared" si="9"/>
        <v>0</v>
      </c>
    </row>
    <row r="54" spans="1:30" x14ac:dyDescent="0.25">
      <c r="A54" s="15">
        <v>43</v>
      </c>
      <c r="B54" s="19" t="s">
        <v>171</v>
      </c>
      <c r="C54" s="20" t="s">
        <v>12</v>
      </c>
      <c r="D54" s="465">
        <f>'Ср День 3 Нед 2'!AB54</f>
        <v>-0.02</v>
      </c>
      <c r="E54" s="465"/>
      <c r="F54" s="38"/>
      <c r="G54" s="144"/>
      <c r="H54" s="144"/>
      <c r="I54" s="38"/>
      <c r="J54" s="38"/>
      <c r="K54" s="38"/>
      <c r="L54" s="490">
        <f t="shared" si="2"/>
        <v>0</v>
      </c>
      <c r="M54" s="490">
        <f t="shared" si="3"/>
        <v>0</v>
      </c>
      <c r="N54" s="38"/>
      <c r="O54" s="38"/>
      <c r="P54" s="38"/>
      <c r="Q54" s="144"/>
      <c r="R54" s="38"/>
      <c r="S54" s="38"/>
      <c r="T54" s="168">
        <f t="shared" si="4"/>
        <v>0</v>
      </c>
      <c r="U54" s="168">
        <f t="shared" si="10"/>
        <v>0</v>
      </c>
      <c r="V54" s="38"/>
      <c r="W54" s="38"/>
      <c r="X54" s="203">
        <f t="shared" si="6"/>
        <v>0</v>
      </c>
      <c r="Y54" s="162"/>
      <c r="Z54" s="38"/>
      <c r="AA54" s="38"/>
      <c r="AB54" s="170">
        <f t="shared" si="8"/>
        <v>0</v>
      </c>
      <c r="AC54" s="173">
        <f t="shared" si="7"/>
        <v>0</v>
      </c>
      <c r="AD54" s="459">
        <f t="shared" si="9"/>
        <v>-0.02</v>
      </c>
    </row>
    <row r="55" spans="1:30" x14ac:dyDescent="0.25">
      <c r="A55" s="15">
        <v>44</v>
      </c>
      <c r="B55" s="16" t="s">
        <v>36</v>
      </c>
      <c r="C55" s="17" t="s">
        <v>12</v>
      </c>
      <c r="D55" s="465">
        <f>'Ср День 3 Нед 2'!AB55</f>
        <v>-3.3799999999999997E-2</v>
      </c>
      <c r="E55" s="465"/>
      <c r="F55" s="38"/>
      <c r="G55" s="144"/>
      <c r="H55" s="405">
        <v>7.0000000000000001E-3</v>
      </c>
      <c r="I55" s="38"/>
      <c r="J55" s="38"/>
      <c r="K55" s="38"/>
      <c r="L55" s="490">
        <f t="shared" si="2"/>
        <v>0</v>
      </c>
      <c r="M55" s="490">
        <f t="shared" si="3"/>
        <v>7.0000000000000001E-3</v>
      </c>
      <c r="N55" s="38"/>
      <c r="O55" s="38"/>
      <c r="P55" s="38"/>
      <c r="Q55" s="144"/>
      <c r="R55" s="38"/>
      <c r="S55" s="38"/>
      <c r="T55" s="168">
        <f t="shared" si="4"/>
        <v>0</v>
      </c>
      <c r="U55" s="168">
        <f t="shared" si="10"/>
        <v>0</v>
      </c>
      <c r="V55" s="38"/>
      <c r="W55" s="38"/>
      <c r="X55" s="203">
        <f t="shared" si="6"/>
        <v>0</v>
      </c>
      <c r="Y55" s="162"/>
      <c r="Z55" s="38"/>
      <c r="AA55" s="38"/>
      <c r="AB55" s="170">
        <f t="shared" si="8"/>
        <v>0</v>
      </c>
      <c r="AC55" s="173">
        <f t="shared" si="7"/>
        <v>7.0000000000000001E-3</v>
      </c>
      <c r="AD55" s="459">
        <f t="shared" si="9"/>
        <v>-4.0799999999999996E-2</v>
      </c>
    </row>
    <row r="56" spans="1:30" x14ac:dyDescent="0.25">
      <c r="A56" s="15">
        <v>45</v>
      </c>
      <c r="B56" s="16" t="s">
        <v>37</v>
      </c>
      <c r="C56" s="17" t="s">
        <v>12</v>
      </c>
      <c r="D56" s="465">
        <f>'Ср День 3 Нед 2'!AB56</f>
        <v>-0.44529999999999997</v>
      </c>
      <c r="E56" s="465"/>
      <c r="F56" s="38"/>
      <c r="G56" s="144"/>
      <c r="H56" s="144"/>
      <c r="I56" s="38"/>
      <c r="J56" s="404">
        <v>0.01</v>
      </c>
      <c r="K56" s="38"/>
      <c r="L56" s="490">
        <f t="shared" si="2"/>
        <v>0.01</v>
      </c>
      <c r="M56" s="490">
        <f t="shared" si="3"/>
        <v>0.01</v>
      </c>
      <c r="N56" s="38"/>
      <c r="O56" s="38"/>
      <c r="P56" s="38"/>
      <c r="Q56" s="144">
        <v>0.01</v>
      </c>
      <c r="R56" s="404">
        <v>0.01</v>
      </c>
      <c r="S56" s="38"/>
      <c r="T56" s="168">
        <f t="shared" si="4"/>
        <v>0.01</v>
      </c>
      <c r="U56" s="168">
        <f t="shared" si="10"/>
        <v>0.01</v>
      </c>
      <c r="V56" s="38"/>
      <c r="W56" s="203">
        <v>0.01</v>
      </c>
      <c r="X56" s="203">
        <f t="shared" si="6"/>
        <v>0.01</v>
      </c>
      <c r="Y56" s="162"/>
      <c r="Z56" s="170">
        <v>0.01</v>
      </c>
      <c r="AA56" s="38"/>
      <c r="AB56" s="170">
        <f t="shared" si="8"/>
        <v>0.01</v>
      </c>
      <c r="AC56" s="173">
        <f t="shared" si="7"/>
        <v>6.0000000000000005E-2</v>
      </c>
      <c r="AD56" s="459">
        <f t="shared" si="9"/>
        <v>-0.50529999999999997</v>
      </c>
    </row>
    <row r="57" spans="1:30" x14ac:dyDescent="0.25">
      <c r="A57" s="15">
        <v>46</v>
      </c>
      <c r="B57" s="16" t="s">
        <v>38</v>
      </c>
      <c r="C57" s="17" t="s">
        <v>12</v>
      </c>
      <c r="D57" s="465">
        <f>'Ср День 3 Нед 2'!AB57</f>
        <v>-3.4199999999999994E-2</v>
      </c>
      <c r="E57" s="465"/>
      <c r="F57" s="38"/>
      <c r="G57" s="405">
        <v>2.9999999999999997E-4</v>
      </c>
      <c r="H57" s="405">
        <v>4.0000000000000002E-4</v>
      </c>
      <c r="I57" s="404">
        <v>6.0000000000000001E-3</v>
      </c>
      <c r="J57" s="38"/>
      <c r="K57" s="38"/>
      <c r="L57" s="490">
        <f t="shared" si="2"/>
        <v>2.9999999999999997E-4</v>
      </c>
      <c r="M57" s="490">
        <f t="shared" si="3"/>
        <v>6.4000000000000003E-3</v>
      </c>
      <c r="N57" s="483"/>
      <c r="O57" s="404">
        <v>4.0000000000000002E-4</v>
      </c>
      <c r="P57" s="404">
        <v>5.9999999999999995E-4</v>
      </c>
      <c r="Q57" s="144"/>
      <c r="R57" s="38"/>
      <c r="S57" s="38"/>
      <c r="T57" s="168">
        <f t="shared" si="4"/>
        <v>4.0000000000000002E-4</v>
      </c>
      <c r="U57" s="168">
        <f t="shared" si="10"/>
        <v>1E-3</v>
      </c>
      <c r="V57" s="38"/>
      <c r="W57" s="38"/>
      <c r="X57" s="203">
        <f t="shared" si="6"/>
        <v>0</v>
      </c>
      <c r="Y57" s="222">
        <v>8.9999999999999998E-4</v>
      </c>
      <c r="Z57" s="38"/>
      <c r="AA57" s="38"/>
      <c r="AB57" s="170">
        <f t="shared" si="8"/>
        <v>8.9999999999999998E-4</v>
      </c>
      <c r="AC57" s="173">
        <f t="shared" si="7"/>
        <v>8.9999999999999993E-3</v>
      </c>
      <c r="AD57" s="459">
        <f t="shared" si="9"/>
        <v>-4.3199999999999995E-2</v>
      </c>
    </row>
    <row r="58" spans="1:30" x14ac:dyDescent="0.25">
      <c r="A58" s="15">
        <v>47</v>
      </c>
      <c r="B58" s="16" t="s">
        <v>14</v>
      </c>
      <c r="C58" s="17" t="s">
        <v>12</v>
      </c>
      <c r="D58" s="465">
        <f>'Ср День 3 Нед 2'!AB58</f>
        <v>-4.4999999999999998E-2</v>
      </c>
      <c r="E58" s="465"/>
      <c r="F58" s="38"/>
      <c r="G58" s="144"/>
      <c r="H58" s="144"/>
      <c r="I58" s="38"/>
      <c r="J58" s="38"/>
      <c r="K58" s="38"/>
      <c r="L58" s="490">
        <f t="shared" si="2"/>
        <v>0</v>
      </c>
      <c r="M58" s="490">
        <f t="shared" si="3"/>
        <v>0</v>
      </c>
      <c r="N58" s="38"/>
      <c r="O58" s="38"/>
      <c r="P58" s="38"/>
      <c r="Q58" s="144"/>
      <c r="R58" s="38"/>
      <c r="S58" s="38"/>
      <c r="T58" s="168">
        <f t="shared" si="4"/>
        <v>0</v>
      </c>
      <c r="U58" s="168">
        <f t="shared" si="10"/>
        <v>0</v>
      </c>
      <c r="V58" s="38"/>
      <c r="W58" s="38"/>
      <c r="X58" s="203">
        <f t="shared" si="6"/>
        <v>0</v>
      </c>
      <c r="Y58" s="162"/>
      <c r="Z58" s="38"/>
      <c r="AA58" s="38"/>
      <c r="AB58" s="170">
        <f t="shared" si="8"/>
        <v>0</v>
      </c>
      <c r="AC58" s="173">
        <f t="shared" si="7"/>
        <v>0</v>
      </c>
      <c r="AD58" s="459">
        <f t="shared" si="9"/>
        <v>-4.4999999999999998E-2</v>
      </c>
    </row>
    <row r="59" spans="1:30" x14ac:dyDescent="0.25">
      <c r="A59" s="15">
        <v>48</v>
      </c>
      <c r="B59" s="22" t="s">
        <v>172</v>
      </c>
      <c r="C59" s="17" t="s">
        <v>12</v>
      </c>
      <c r="D59" s="465">
        <f>'Ср День 3 Нед 2'!AB59</f>
        <v>0</v>
      </c>
      <c r="E59" s="465"/>
      <c r="F59" s="38"/>
      <c r="G59" s="144"/>
      <c r="H59" s="144"/>
      <c r="I59" s="38"/>
      <c r="J59" s="38"/>
      <c r="K59" s="38"/>
      <c r="L59" s="490">
        <f t="shared" si="2"/>
        <v>0</v>
      </c>
      <c r="M59" s="490">
        <f t="shared" si="3"/>
        <v>0</v>
      </c>
      <c r="N59" s="38"/>
      <c r="O59" s="38"/>
      <c r="P59" s="38"/>
      <c r="Q59" s="144"/>
      <c r="R59" s="38"/>
      <c r="S59" s="38"/>
      <c r="T59" s="168">
        <f t="shared" si="4"/>
        <v>0</v>
      </c>
      <c r="U59" s="168">
        <f t="shared" si="10"/>
        <v>0</v>
      </c>
      <c r="V59" s="38"/>
      <c r="W59" s="38"/>
      <c r="X59" s="203">
        <f t="shared" si="6"/>
        <v>0</v>
      </c>
      <c r="Y59" s="162"/>
      <c r="Z59" s="38"/>
      <c r="AA59" s="38"/>
      <c r="AB59" s="170">
        <f t="shared" si="8"/>
        <v>0</v>
      </c>
      <c r="AC59" s="173">
        <f t="shared" si="7"/>
        <v>0</v>
      </c>
      <c r="AD59" s="459">
        <f t="shared" si="9"/>
        <v>0</v>
      </c>
    </row>
    <row r="60" spans="1:30" x14ac:dyDescent="0.25">
      <c r="A60" s="15">
        <v>49</v>
      </c>
      <c r="B60" s="22" t="s">
        <v>274</v>
      </c>
      <c r="C60" s="17" t="s">
        <v>12</v>
      </c>
      <c r="D60" s="465">
        <f>'Ср День 3 Нед 2'!AB60</f>
        <v>0</v>
      </c>
      <c r="E60" s="465"/>
      <c r="F60" s="38"/>
      <c r="G60" s="144"/>
      <c r="H60" s="144"/>
      <c r="I60" s="38"/>
      <c r="J60" s="38"/>
      <c r="K60" s="38"/>
      <c r="L60" s="490">
        <f t="shared" si="2"/>
        <v>0</v>
      </c>
      <c r="M60" s="490">
        <f t="shared" si="3"/>
        <v>0</v>
      </c>
      <c r="N60" s="38"/>
      <c r="O60" s="38"/>
      <c r="P60" s="38"/>
      <c r="Q60" s="144"/>
      <c r="R60" s="38"/>
      <c r="S60" s="38"/>
      <c r="T60" s="168">
        <f t="shared" si="4"/>
        <v>0</v>
      </c>
      <c r="U60" s="168">
        <f t="shared" si="10"/>
        <v>0</v>
      </c>
      <c r="V60" s="38"/>
      <c r="W60" s="38"/>
      <c r="X60" s="203">
        <f t="shared" si="6"/>
        <v>0</v>
      </c>
      <c r="Y60" s="162"/>
      <c r="Z60" s="38"/>
      <c r="AA60" s="38"/>
      <c r="AB60" s="170">
        <f t="shared" si="8"/>
        <v>0</v>
      </c>
      <c r="AC60" s="173">
        <f t="shared" si="7"/>
        <v>0</v>
      </c>
      <c r="AD60" s="459">
        <f t="shared" si="9"/>
        <v>0</v>
      </c>
    </row>
    <row r="61" spans="1:30" x14ac:dyDescent="0.25">
      <c r="A61" s="6"/>
      <c r="B61" s="64" t="s">
        <v>51</v>
      </c>
      <c r="C61" s="7"/>
      <c r="D61" s="465">
        <f>'Ср День 3 Нед 2'!AB61</f>
        <v>0</v>
      </c>
      <c r="E61" s="52"/>
      <c r="F61" s="38"/>
      <c r="G61" s="144"/>
      <c r="H61" s="144"/>
      <c r="I61" s="38"/>
      <c r="J61" s="38"/>
      <c r="K61" s="38"/>
      <c r="L61" s="490">
        <f t="shared" si="2"/>
        <v>0</v>
      </c>
      <c r="M61" s="490">
        <f t="shared" si="3"/>
        <v>0</v>
      </c>
      <c r="N61" s="38"/>
      <c r="O61" s="38"/>
      <c r="P61" s="38"/>
      <c r="Q61" s="144"/>
      <c r="R61" s="38"/>
      <c r="S61" s="38"/>
      <c r="T61" s="168">
        <f t="shared" si="4"/>
        <v>0</v>
      </c>
      <c r="U61" s="168">
        <f t="shared" si="10"/>
        <v>0</v>
      </c>
      <c r="V61" s="38"/>
      <c r="W61" s="38"/>
      <c r="X61" s="203">
        <f t="shared" si="6"/>
        <v>0</v>
      </c>
      <c r="Y61" s="162"/>
      <c r="Z61" s="38"/>
      <c r="AA61" s="38"/>
      <c r="AB61" s="170">
        <f t="shared" si="8"/>
        <v>0</v>
      </c>
      <c r="AC61" s="173">
        <f t="shared" si="7"/>
        <v>0</v>
      </c>
      <c r="AD61" s="459">
        <f t="shared" si="9"/>
        <v>0</v>
      </c>
    </row>
    <row r="62" spans="1:30" x14ac:dyDescent="0.25">
      <c r="A62" s="66">
        <v>50</v>
      </c>
      <c r="B62" s="19" t="s">
        <v>52</v>
      </c>
      <c r="C62" s="20" t="s">
        <v>12</v>
      </c>
      <c r="D62" s="465">
        <f>'Ср День 3 Нед 2'!AB62</f>
        <v>-0.29020000000000001</v>
      </c>
      <c r="E62" s="465"/>
      <c r="F62" s="38"/>
      <c r="G62" s="144"/>
      <c r="H62" s="144"/>
      <c r="I62" s="38"/>
      <c r="J62" s="38"/>
      <c r="K62" s="38"/>
      <c r="L62" s="490">
        <f t="shared" si="2"/>
        <v>0</v>
      </c>
      <c r="M62" s="490">
        <f t="shared" si="3"/>
        <v>0</v>
      </c>
      <c r="N62" s="38"/>
      <c r="O62" s="38"/>
      <c r="P62" s="38"/>
      <c r="Q62" s="144"/>
      <c r="R62" s="38"/>
      <c r="S62" s="38"/>
      <c r="T62" s="168">
        <f t="shared" si="4"/>
        <v>0</v>
      </c>
      <c r="U62" s="168">
        <f t="shared" si="10"/>
        <v>0</v>
      </c>
      <c r="V62" s="38"/>
      <c r="W62" s="38"/>
      <c r="X62" s="203">
        <f t="shared" si="6"/>
        <v>0</v>
      </c>
      <c r="Y62" s="162"/>
      <c r="Z62" s="38"/>
      <c r="AA62" s="38"/>
      <c r="AB62" s="170">
        <f t="shared" si="8"/>
        <v>0</v>
      </c>
      <c r="AC62" s="173">
        <f t="shared" si="7"/>
        <v>0</v>
      </c>
      <c r="AD62" s="459">
        <f t="shared" si="9"/>
        <v>-0.29020000000000001</v>
      </c>
    </row>
    <row r="63" spans="1:30" x14ac:dyDescent="0.25">
      <c r="A63" s="66">
        <v>51</v>
      </c>
      <c r="B63" s="19" t="s">
        <v>173</v>
      </c>
      <c r="C63" s="20" t="s">
        <v>12</v>
      </c>
      <c r="D63" s="465">
        <f>'Ср День 3 Нед 2'!AB63</f>
        <v>0</v>
      </c>
      <c r="E63" s="465"/>
      <c r="F63" s="38"/>
      <c r="G63" s="144"/>
      <c r="H63" s="144"/>
      <c r="I63" s="38"/>
      <c r="J63" s="38"/>
      <c r="K63" s="38"/>
      <c r="L63" s="490">
        <f t="shared" si="2"/>
        <v>0</v>
      </c>
      <c r="M63" s="490">
        <f t="shared" si="3"/>
        <v>0</v>
      </c>
      <c r="N63" s="38"/>
      <c r="O63" s="38"/>
      <c r="P63" s="38"/>
      <c r="Q63" s="144"/>
      <c r="R63" s="38"/>
      <c r="S63" s="38"/>
      <c r="T63" s="168">
        <f t="shared" si="4"/>
        <v>0</v>
      </c>
      <c r="U63" s="168">
        <f t="shared" si="10"/>
        <v>0</v>
      </c>
      <c r="V63" s="38"/>
      <c r="W63" s="38"/>
      <c r="X63" s="203">
        <f t="shared" si="6"/>
        <v>0</v>
      </c>
      <c r="Y63" s="162"/>
      <c r="Z63" s="38"/>
      <c r="AA63" s="38"/>
      <c r="AB63" s="170">
        <f t="shared" si="8"/>
        <v>0</v>
      </c>
      <c r="AC63" s="173">
        <f t="shared" si="7"/>
        <v>0</v>
      </c>
      <c r="AD63" s="459">
        <f t="shared" si="9"/>
        <v>0</v>
      </c>
    </row>
    <row r="64" spans="1:30" x14ac:dyDescent="0.25">
      <c r="A64" s="66">
        <v>52</v>
      </c>
      <c r="B64" s="19" t="s">
        <v>100</v>
      </c>
      <c r="C64" s="20" t="s">
        <v>12</v>
      </c>
      <c r="D64" s="465">
        <f>'Ср День 3 Нед 2'!AB64</f>
        <v>0</v>
      </c>
      <c r="E64" s="465"/>
      <c r="F64" s="38"/>
      <c r="G64" s="38"/>
      <c r="H64" s="38"/>
      <c r="I64" s="38"/>
      <c r="J64" s="38"/>
      <c r="K64" s="38"/>
      <c r="L64" s="490">
        <f t="shared" si="2"/>
        <v>0</v>
      </c>
      <c r="M64" s="490">
        <f t="shared" si="3"/>
        <v>0</v>
      </c>
      <c r="N64" s="38"/>
      <c r="O64" s="38"/>
      <c r="P64" s="38"/>
      <c r="Q64" s="144"/>
      <c r="R64" s="38"/>
      <c r="S64" s="38"/>
      <c r="T64" s="168">
        <f t="shared" si="4"/>
        <v>0</v>
      </c>
      <c r="U64" s="168">
        <f t="shared" si="10"/>
        <v>0</v>
      </c>
      <c r="V64" s="38"/>
      <c r="W64" s="38"/>
      <c r="X64" s="203">
        <f t="shared" si="6"/>
        <v>0</v>
      </c>
      <c r="Y64" s="162"/>
      <c r="Z64" s="38"/>
      <c r="AA64" s="38"/>
      <c r="AB64" s="170">
        <f t="shared" si="8"/>
        <v>0</v>
      </c>
      <c r="AC64" s="173">
        <f t="shared" si="7"/>
        <v>0</v>
      </c>
      <c r="AD64" s="459">
        <f t="shared" si="9"/>
        <v>0</v>
      </c>
    </row>
    <row r="65" spans="1:30" x14ac:dyDescent="0.25">
      <c r="A65" s="66">
        <v>53</v>
      </c>
      <c r="B65" s="19" t="s">
        <v>200</v>
      </c>
      <c r="C65" s="20" t="s">
        <v>12</v>
      </c>
      <c r="D65" s="465">
        <f>'Ср День 3 Нед 2'!AB65</f>
        <v>0</v>
      </c>
      <c r="E65" s="465"/>
      <c r="F65" s="38"/>
      <c r="G65" s="38"/>
      <c r="H65" s="38"/>
      <c r="I65" s="38"/>
      <c r="J65" s="38"/>
      <c r="K65" s="38"/>
      <c r="L65" s="490">
        <f t="shared" si="2"/>
        <v>0</v>
      </c>
      <c r="M65" s="490">
        <f t="shared" si="3"/>
        <v>0</v>
      </c>
      <c r="N65" s="38"/>
      <c r="O65" s="38"/>
      <c r="P65" s="38"/>
      <c r="Q65" s="144"/>
      <c r="R65" s="38"/>
      <c r="S65" s="38"/>
      <c r="T65" s="168">
        <f t="shared" si="4"/>
        <v>0</v>
      </c>
      <c r="U65" s="168">
        <f t="shared" si="10"/>
        <v>0</v>
      </c>
      <c r="V65" s="38"/>
      <c r="W65" s="38"/>
      <c r="X65" s="203">
        <f t="shared" si="6"/>
        <v>0</v>
      </c>
      <c r="Y65" s="162"/>
      <c r="Z65" s="38"/>
      <c r="AA65" s="38"/>
      <c r="AB65" s="170">
        <f t="shared" si="8"/>
        <v>0</v>
      </c>
      <c r="AC65" s="173">
        <f t="shared" si="7"/>
        <v>0</v>
      </c>
      <c r="AD65" s="459">
        <f t="shared" si="9"/>
        <v>0</v>
      </c>
    </row>
    <row r="66" spans="1:30" x14ac:dyDescent="0.25">
      <c r="A66" s="66">
        <v>54</v>
      </c>
      <c r="B66" s="16" t="s">
        <v>90</v>
      </c>
      <c r="C66" s="25" t="s">
        <v>12</v>
      </c>
      <c r="D66" s="465">
        <f>'Ср День 3 Нед 2'!AB66</f>
        <v>0</v>
      </c>
      <c r="E66" s="467"/>
      <c r="F66" s="38"/>
      <c r="G66" s="38"/>
      <c r="H66" s="38"/>
      <c r="I66" s="38"/>
      <c r="J66" s="38"/>
      <c r="K66" s="38"/>
      <c r="L66" s="490">
        <f t="shared" si="2"/>
        <v>0</v>
      </c>
      <c r="M66" s="490">
        <f t="shared" si="3"/>
        <v>0</v>
      </c>
      <c r="N66" s="38"/>
      <c r="O66" s="38"/>
      <c r="P66" s="38"/>
      <c r="Q66" s="144"/>
      <c r="R66" s="38"/>
      <c r="S66" s="38"/>
      <c r="T66" s="168">
        <f t="shared" si="4"/>
        <v>0</v>
      </c>
      <c r="U66" s="168">
        <f t="shared" si="10"/>
        <v>0</v>
      </c>
      <c r="V66" s="38"/>
      <c r="W66" s="38"/>
      <c r="X66" s="203">
        <f t="shared" si="6"/>
        <v>0</v>
      </c>
      <c r="Y66" s="162"/>
      <c r="Z66" s="38"/>
      <c r="AA66" s="38"/>
      <c r="AB66" s="170">
        <f t="shared" si="8"/>
        <v>0</v>
      </c>
      <c r="AC66" s="173">
        <f t="shared" si="7"/>
        <v>0</v>
      </c>
      <c r="AD66" s="459">
        <f t="shared" si="9"/>
        <v>0</v>
      </c>
    </row>
    <row r="67" spans="1:30" x14ac:dyDescent="0.25">
      <c r="A67" s="66">
        <v>55</v>
      </c>
      <c r="B67" s="47" t="s">
        <v>116</v>
      </c>
      <c r="C67" s="64" t="s">
        <v>12</v>
      </c>
      <c r="D67" s="465">
        <f>'Ср День 3 Нед 2'!AB67</f>
        <v>0</v>
      </c>
      <c r="E67" s="468"/>
      <c r="F67" s="38"/>
      <c r="G67" s="38"/>
      <c r="H67" s="38"/>
      <c r="I67" s="38"/>
      <c r="J67" s="38"/>
      <c r="K67" s="38"/>
      <c r="L67" s="490">
        <f t="shared" si="2"/>
        <v>0</v>
      </c>
      <c r="M67" s="490">
        <f t="shared" si="3"/>
        <v>0</v>
      </c>
      <c r="N67" s="38"/>
      <c r="O67" s="38"/>
      <c r="P67" s="38"/>
      <c r="Q67" s="144"/>
      <c r="R67" s="38"/>
      <c r="S67" s="38"/>
      <c r="T67" s="168">
        <f t="shared" si="4"/>
        <v>0</v>
      </c>
      <c r="U67" s="168">
        <f t="shared" si="10"/>
        <v>0</v>
      </c>
      <c r="V67" s="38"/>
      <c r="W67" s="38"/>
      <c r="X67" s="203">
        <f t="shared" si="6"/>
        <v>0</v>
      </c>
      <c r="Y67" s="162"/>
      <c r="Z67" s="38"/>
      <c r="AA67" s="38"/>
      <c r="AB67" s="170">
        <f t="shared" si="8"/>
        <v>0</v>
      </c>
      <c r="AC67" s="173">
        <f t="shared" si="7"/>
        <v>0</v>
      </c>
      <c r="AD67" s="459">
        <f t="shared" si="9"/>
        <v>0</v>
      </c>
    </row>
    <row r="68" spans="1:30" x14ac:dyDescent="0.25">
      <c r="A68" s="66">
        <v>56</v>
      </c>
      <c r="B68" s="19" t="s">
        <v>53</v>
      </c>
      <c r="C68" s="20" t="s">
        <v>12</v>
      </c>
      <c r="D68" s="465">
        <f>'Ср День 3 Нед 2'!AB68</f>
        <v>0</v>
      </c>
      <c r="E68" s="465"/>
      <c r="F68" s="38"/>
      <c r="G68" s="38"/>
      <c r="H68" s="38"/>
      <c r="I68" s="38"/>
      <c r="J68" s="38"/>
      <c r="K68" s="38"/>
      <c r="L68" s="490">
        <f t="shared" si="2"/>
        <v>0</v>
      </c>
      <c r="M68" s="490">
        <f t="shared" si="3"/>
        <v>0</v>
      </c>
      <c r="N68" s="38"/>
      <c r="O68" s="38"/>
      <c r="P68" s="38"/>
      <c r="Q68" s="144"/>
      <c r="R68" s="38"/>
      <c r="S68" s="38"/>
      <c r="T68" s="168">
        <f t="shared" si="4"/>
        <v>0</v>
      </c>
      <c r="U68" s="168">
        <f t="shared" si="10"/>
        <v>0</v>
      </c>
      <c r="V68" s="38"/>
      <c r="W68" s="38"/>
      <c r="X68" s="203">
        <f t="shared" si="6"/>
        <v>0</v>
      </c>
      <c r="Y68" s="162"/>
      <c r="Z68" s="38"/>
      <c r="AA68" s="38"/>
      <c r="AB68" s="170">
        <f t="shared" si="8"/>
        <v>0</v>
      </c>
      <c r="AC68" s="173">
        <f t="shared" si="7"/>
        <v>0</v>
      </c>
      <c r="AD68" s="459">
        <f t="shared" si="9"/>
        <v>0</v>
      </c>
    </row>
    <row r="69" spans="1:30" x14ac:dyDescent="0.25">
      <c r="A69" s="66">
        <v>57</v>
      </c>
      <c r="B69" s="16" t="s">
        <v>54</v>
      </c>
      <c r="C69" s="17" t="s">
        <v>12</v>
      </c>
      <c r="D69" s="465">
        <f>'Ср День 3 Нед 2'!AB69</f>
        <v>-2.7300000000000001E-2</v>
      </c>
      <c r="E69" s="465"/>
      <c r="F69" s="38"/>
      <c r="G69" s="38"/>
      <c r="H69" s="38"/>
      <c r="I69" s="38"/>
      <c r="J69" s="38"/>
      <c r="K69" s="38"/>
      <c r="L69" s="490">
        <f t="shared" si="2"/>
        <v>0</v>
      </c>
      <c r="M69" s="490">
        <f t="shared" si="3"/>
        <v>0</v>
      </c>
      <c r="N69" s="38"/>
      <c r="O69" s="38"/>
      <c r="P69" s="38"/>
      <c r="Q69" s="144"/>
      <c r="R69" s="38"/>
      <c r="S69" s="38"/>
      <c r="T69" s="168">
        <f t="shared" si="4"/>
        <v>0</v>
      </c>
      <c r="U69" s="168">
        <f t="shared" si="10"/>
        <v>0</v>
      </c>
      <c r="V69" s="38"/>
      <c r="W69" s="38"/>
      <c r="X69" s="203">
        <f t="shared" si="6"/>
        <v>0</v>
      </c>
      <c r="Y69" s="162"/>
      <c r="Z69" s="38"/>
      <c r="AA69" s="38"/>
      <c r="AB69" s="170">
        <f t="shared" si="8"/>
        <v>0</v>
      </c>
      <c r="AC69" s="173">
        <f t="shared" si="7"/>
        <v>0</v>
      </c>
      <c r="AD69" s="459">
        <f t="shared" si="9"/>
        <v>-2.7300000000000001E-2</v>
      </c>
    </row>
    <row r="70" spans="1:30" x14ac:dyDescent="0.25">
      <c r="A70" s="66">
        <v>58</v>
      </c>
      <c r="B70" s="16" t="s">
        <v>55</v>
      </c>
      <c r="C70" s="17" t="s">
        <v>12</v>
      </c>
      <c r="D70" s="465">
        <f>'Ср День 3 Нед 2'!AB70</f>
        <v>0</v>
      </c>
      <c r="E70" s="465"/>
      <c r="F70" s="38"/>
      <c r="G70" s="38"/>
      <c r="H70" s="38"/>
      <c r="I70" s="38"/>
      <c r="J70" s="38"/>
      <c r="K70" s="38"/>
      <c r="L70" s="490">
        <f t="shared" si="2"/>
        <v>0</v>
      </c>
      <c r="M70" s="490">
        <f t="shared" si="3"/>
        <v>0</v>
      </c>
      <c r="N70" s="38"/>
      <c r="O70" s="38"/>
      <c r="P70" s="38"/>
      <c r="Q70" s="144"/>
      <c r="R70" s="38"/>
      <c r="S70" s="38"/>
      <c r="T70" s="168">
        <f t="shared" si="4"/>
        <v>0</v>
      </c>
      <c r="U70" s="168">
        <f t="shared" si="10"/>
        <v>0</v>
      </c>
      <c r="V70" s="38"/>
      <c r="W70" s="38"/>
      <c r="X70" s="203">
        <f t="shared" si="6"/>
        <v>0</v>
      </c>
      <c r="Y70" s="162"/>
      <c r="Z70" s="38"/>
      <c r="AA70" s="38"/>
      <c r="AB70" s="170">
        <f t="shared" si="8"/>
        <v>0</v>
      </c>
      <c r="AC70" s="173">
        <f t="shared" si="7"/>
        <v>0</v>
      </c>
      <c r="AD70" s="459">
        <f t="shared" si="9"/>
        <v>0</v>
      </c>
    </row>
    <row r="71" spans="1:30" x14ac:dyDescent="0.25">
      <c r="A71" s="66">
        <v>59</v>
      </c>
      <c r="B71" s="16" t="s">
        <v>56</v>
      </c>
      <c r="C71" s="17" t="s">
        <v>12</v>
      </c>
      <c r="D71" s="465">
        <f>'Ср День 3 Нед 2'!AB71</f>
        <v>-2.9500000000000002E-2</v>
      </c>
      <c r="E71" s="465"/>
      <c r="F71" s="38"/>
      <c r="G71" s="38"/>
      <c r="H71" s="404">
        <v>1.6000000000000001E-3</v>
      </c>
      <c r="I71" s="38"/>
      <c r="J71" s="38"/>
      <c r="K71" s="38"/>
      <c r="L71" s="490">
        <f t="shared" si="2"/>
        <v>0</v>
      </c>
      <c r="M71" s="490">
        <f t="shared" si="3"/>
        <v>1.6000000000000001E-3</v>
      </c>
      <c r="N71" s="38"/>
      <c r="O71" s="38"/>
      <c r="P71" s="38"/>
      <c r="Q71" s="144"/>
      <c r="R71" s="38"/>
      <c r="S71" s="38"/>
      <c r="T71" s="168">
        <f t="shared" si="4"/>
        <v>0</v>
      </c>
      <c r="U71" s="168">
        <f t="shared" si="10"/>
        <v>0</v>
      </c>
      <c r="V71" s="38"/>
      <c r="W71" s="38"/>
      <c r="X71" s="203">
        <f t="shared" si="6"/>
        <v>0</v>
      </c>
      <c r="Y71" s="162"/>
      <c r="Z71" s="38"/>
      <c r="AA71" s="38"/>
      <c r="AB71" s="170">
        <f t="shared" ref="AB71:AB102" si="11">(AA71+Z71+Y71)*$AB$5</f>
        <v>0</v>
      </c>
      <c r="AC71" s="173">
        <f t="shared" si="7"/>
        <v>1.6000000000000001E-3</v>
      </c>
      <c r="AD71" s="459">
        <f t="shared" ref="AD71:AD102" si="12">(D71+E71)-AC71</f>
        <v>-3.1100000000000003E-2</v>
      </c>
    </row>
    <row r="72" spans="1:30" x14ac:dyDescent="0.25">
      <c r="A72" s="66">
        <v>60</v>
      </c>
      <c r="B72" s="47" t="s">
        <v>107</v>
      </c>
      <c r="C72" s="55" t="s">
        <v>12</v>
      </c>
      <c r="D72" s="465">
        <f>'Ср День 3 Нед 2'!AB72</f>
        <v>0</v>
      </c>
      <c r="E72" s="469"/>
      <c r="F72" s="38"/>
      <c r="G72" s="38"/>
      <c r="H72" s="38"/>
      <c r="I72" s="38"/>
      <c r="J72" s="38"/>
      <c r="K72" s="38"/>
      <c r="L72" s="490">
        <f t="shared" ref="L72:L135" si="13">(G72+J72+K72)*$L$5</f>
        <v>0</v>
      </c>
      <c r="M72" s="490">
        <f t="shared" ref="M72:M135" si="14">(F72+H72+I72+J72+K72)*$M$5</f>
        <v>0</v>
      </c>
      <c r="N72" s="38"/>
      <c r="O72" s="38"/>
      <c r="P72" s="38"/>
      <c r="Q72" s="144"/>
      <c r="R72" s="38"/>
      <c r="S72" s="38"/>
      <c r="T72" s="168">
        <f t="shared" ref="T72:T135" si="15">(O72+R72)*$T$5</f>
        <v>0</v>
      </c>
      <c r="U72" s="168">
        <f t="shared" ref="U72:U103" si="16">(O72+P72+Q72+S72)*$U$5</f>
        <v>0</v>
      </c>
      <c r="V72" s="38"/>
      <c r="W72" s="38"/>
      <c r="X72" s="203">
        <f t="shared" ref="X72:X135" si="17">(W72+V72)*$X$5</f>
        <v>0</v>
      </c>
      <c r="Y72" s="162"/>
      <c r="Z72" s="38"/>
      <c r="AA72" s="38"/>
      <c r="AB72" s="170">
        <f t="shared" si="11"/>
        <v>0</v>
      </c>
      <c r="AC72" s="173">
        <f t="shared" ref="AC72:AC135" si="18">L72+M72+T72+U72+X72+AB72</f>
        <v>0</v>
      </c>
      <c r="AD72" s="459">
        <f t="shared" si="12"/>
        <v>0</v>
      </c>
    </row>
    <row r="73" spans="1:30" x14ac:dyDescent="0.25">
      <c r="A73" s="15"/>
      <c r="B73" s="268" t="s">
        <v>178</v>
      </c>
      <c r="C73" s="7"/>
      <c r="D73" s="465">
        <f>'Ср День 3 Нед 2'!AB73</f>
        <v>0</v>
      </c>
      <c r="E73" s="52"/>
      <c r="F73" s="38"/>
      <c r="G73" s="38"/>
      <c r="H73" s="38"/>
      <c r="I73" s="38"/>
      <c r="J73" s="38"/>
      <c r="K73" s="38"/>
      <c r="L73" s="490">
        <f t="shared" si="13"/>
        <v>0</v>
      </c>
      <c r="M73" s="490">
        <f t="shared" si="14"/>
        <v>0</v>
      </c>
      <c r="N73" s="38"/>
      <c r="O73" s="38"/>
      <c r="P73" s="38"/>
      <c r="Q73" s="144"/>
      <c r="R73" s="38"/>
      <c r="S73" s="38"/>
      <c r="T73" s="168">
        <f t="shared" si="15"/>
        <v>0</v>
      </c>
      <c r="U73" s="168">
        <f t="shared" si="16"/>
        <v>0</v>
      </c>
      <c r="V73" s="38"/>
      <c r="W73" s="38"/>
      <c r="X73" s="203">
        <f t="shared" si="17"/>
        <v>0</v>
      </c>
      <c r="Y73" s="162"/>
      <c r="Z73" s="38"/>
      <c r="AA73" s="38"/>
      <c r="AB73" s="170">
        <f t="shared" si="11"/>
        <v>0</v>
      </c>
      <c r="AC73" s="173">
        <f t="shared" si="18"/>
        <v>0</v>
      </c>
      <c r="AD73" s="459">
        <f t="shared" si="12"/>
        <v>0</v>
      </c>
    </row>
    <row r="74" spans="1:30" x14ac:dyDescent="0.25">
      <c r="A74" s="15">
        <v>61</v>
      </c>
      <c r="B74" s="16" t="s">
        <v>57</v>
      </c>
      <c r="C74" s="17" t="s">
        <v>12</v>
      </c>
      <c r="D74" s="465">
        <f>'Ср День 3 Нед 2'!AB74</f>
        <v>-1.5500000000000002E-2</v>
      </c>
      <c r="E74" s="465"/>
      <c r="F74" s="38"/>
      <c r="G74" s="38"/>
      <c r="H74" s="38"/>
      <c r="I74" s="38"/>
      <c r="J74" s="38"/>
      <c r="K74" s="38"/>
      <c r="L74" s="490">
        <f t="shared" si="13"/>
        <v>0</v>
      </c>
      <c r="M74" s="490">
        <f t="shared" si="14"/>
        <v>0</v>
      </c>
      <c r="N74" s="38"/>
      <c r="O74" s="38"/>
      <c r="P74" s="38"/>
      <c r="Q74" s="144">
        <v>5.0000000000000001E-4</v>
      </c>
      <c r="R74" s="38"/>
      <c r="S74" s="38"/>
      <c r="T74" s="168">
        <f t="shared" si="15"/>
        <v>0</v>
      </c>
      <c r="U74" s="168">
        <f t="shared" si="16"/>
        <v>5.0000000000000001E-4</v>
      </c>
      <c r="V74" s="38"/>
      <c r="W74" s="38"/>
      <c r="X74" s="203">
        <f t="shared" si="17"/>
        <v>0</v>
      </c>
      <c r="Y74" s="162"/>
      <c r="Z74" s="170">
        <v>5.0000000000000001E-4</v>
      </c>
      <c r="AA74" s="38"/>
      <c r="AB74" s="170">
        <f t="shared" si="11"/>
        <v>5.0000000000000001E-4</v>
      </c>
      <c r="AC74" s="173">
        <f t="shared" si="18"/>
        <v>1E-3</v>
      </c>
      <c r="AD74" s="459">
        <f t="shared" si="12"/>
        <v>-1.6500000000000001E-2</v>
      </c>
    </row>
    <row r="75" spans="1:30" x14ac:dyDescent="0.25">
      <c r="A75" s="15">
        <v>62</v>
      </c>
      <c r="B75" s="16" t="s">
        <v>58</v>
      </c>
      <c r="C75" s="17" t="s">
        <v>12</v>
      </c>
      <c r="D75" s="465">
        <f>'Ср День 3 Нед 2'!AB75</f>
        <v>0</v>
      </c>
      <c r="E75" s="465"/>
      <c r="F75" s="38"/>
      <c r="G75" s="38"/>
      <c r="H75" s="38"/>
      <c r="I75" s="38"/>
      <c r="J75" s="38"/>
      <c r="K75" s="38"/>
      <c r="L75" s="490">
        <f t="shared" si="13"/>
        <v>0</v>
      </c>
      <c r="M75" s="490">
        <f t="shared" si="14"/>
        <v>0</v>
      </c>
      <c r="N75" s="38"/>
      <c r="O75" s="38"/>
      <c r="P75" s="38"/>
      <c r="Q75" s="144"/>
      <c r="R75" s="38"/>
      <c r="S75" s="38"/>
      <c r="T75" s="168">
        <f t="shared" si="15"/>
        <v>0</v>
      </c>
      <c r="U75" s="168">
        <f t="shared" si="16"/>
        <v>0</v>
      </c>
      <c r="V75" s="38"/>
      <c r="W75" s="38"/>
      <c r="X75" s="203">
        <f t="shared" si="17"/>
        <v>0</v>
      </c>
      <c r="Y75" s="162"/>
      <c r="Z75" s="38"/>
      <c r="AA75" s="38"/>
      <c r="AB75" s="170">
        <f t="shared" si="11"/>
        <v>0</v>
      </c>
      <c r="AC75" s="173">
        <f t="shared" si="18"/>
        <v>0</v>
      </c>
      <c r="AD75" s="459">
        <f t="shared" si="12"/>
        <v>0</v>
      </c>
    </row>
    <row r="76" spans="1:30" x14ac:dyDescent="0.25">
      <c r="A76" s="15">
        <v>63</v>
      </c>
      <c r="B76" s="16" t="s">
        <v>59</v>
      </c>
      <c r="C76" s="17" t="s">
        <v>12</v>
      </c>
      <c r="D76" s="465">
        <f>'Ср День 3 Нед 2'!AB76</f>
        <v>0</v>
      </c>
      <c r="E76" s="465"/>
      <c r="F76" s="38"/>
      <c r="G76" s="38"/>
      <c r="H76" s="38"/>
      <c r="I76" s="38"/>
      <c r="J76" s="38"/>
      <c r="K76" s="38"/>
      <c r="L76" s="490">
        <f t="shared" si="13"/>
        <v>0</v>
      </c>
      <c r="M76" s="490">
        <f t="shared" si="14"/>
        <v>0</v>
      </c>
      <c r="N76" s="38"/>
      <c r="O76" s="38"/>
      <c r="P76" s="38"/>
      <c r="Q76" s="144"/>
      <c r="R76" s="38"/>
      <c r="S76" s="38"/>
      <c r="T76" s="168">
        <f t="shared" si="15"/>
        <v>0</v>
      </c>
      <c r="U76" s="168">
        <f t="shared" si="16"/>
        <v>0</v>
      </c>
      <c r="V76" s="38"/>
      <c r="W76" s="38"/>
      <c r="X76" s="203">
        <f t="shared" si="17"/>
        <v>0</v>
      </c>
      <c r="Y76" s="162"/>
      <c r="Z76" s="38"/>
      <c r="AA76" s="38"/>
      <c r="AB76" s="170">
        <f t="shared" si="11"/>
        <v>0</v>
      </c>
      <c r="AC76" s="173">
        <f t="shared" si="18"/>
        <v>0</v>
      </c>
      <c r="AD76" s="459">
        <f t="shared" si="12"/>
        <v>0</v>
      </c>
    </row>
    <row r="77" spans="1:30" x14ac:dyDescent="0.25">
      <c r="A77" s="15">
        <v>64</v>
      </c>
      <c r="B77" s="16" t="s">
        <v>60</v>
      </c>
      <c r="C77" s="17" t="s">
        <v>12</v>
      </c>
      <c r="D77" s="465">
        <f>'Ср День 3 Нед 2'!AB77</f>
        <v>-0.01</v>
      </c>
      <c r="E77" s="465"/>
      <c r="F77" s="38"/>
      <c r="G77" s="38"/>
      <c r="H77" s="38"/>
      <c r="I77" s="38"/>
      <c r="J77" s="38"/>
      <c r="K77" s="38"/>
      <c r="L77" s="490">
        <f t="shared" si="13"/>
        <v>0</v>
      </c>
      <c r="M77" s="490">
        <f t="shared" si="14"/>
        <v>0</v>
      </c>
      <c r="N77" s="38"/>
      <c r="O77" s="38"/>
      <c r="P77" s="38"/>
      <c r="Q77" s="144"/>
      <c r="R77" s="38"/>
      <c r="S77" s="38"/>
      <c r="T77" s="168">
        <f t="shared" si="15"/>
        <v>0</v>
      </c>
      <c r="U77" s="168">
        <f t="shared" si="16"/>
        <v>0</v>
      </c>
      <c r="V77" s="38"/>
      <c r="W77" s="38"/>
      <c r="X77" s="203">
        <f t="shared" si="17"/>
        <v>0</v>
      </c>
      <c r="Y77" s="162"/>
      <c r="Z77" s="38"/>
      <c r="AA77" s="38"/>
      <c r="AB77" s="170">
        <f t="shared" si="11"/>
        <v>0</v>
      </c>
      <c r="AC77" s="173">
        <f t="shared" si="18"/>
        <v>0</v>
      </c>
      <c r="AD77" s="459">
        <f t="shared" si="12"/>
        <v>-0.01</v>
      </c>
    </row>
    <row r="78" spans="1:30" x14ac:dyDescent="0.25">
      <c r="A78" s="15">
        <v>65</v>
      </c>
      <c r="B78" s="16" t="s">
        <v>175</v>
      </c>
      <c r="C78" s="17" t="s">
        <v>12</v>
      </c>
      <c r="D78" s="465">
        <f>'Ср День 3 Нед 2'!AB78</f>
        <v>0</v>
      </c>
      <c r="E78" s="465"/>
      <c r="F78" s="38"/>
      <c r="G78" s="38"/>
      <c r="H78" s="38"/>
      <c r="I78" s="38"/>
      <c r="J78" s="38"/>
      <c r="K78" s="38"/>
      <c r="L78" s="490">
        <f t="shared" si="13"/>
        <v>0</v>
      </c>
      <c r="M78" s="490">
        <f t="shared" si="14"/>
        <v>0</v>
      </c>
      <c r="N78" s="38"/>
      <c r="O78" s="38"/>
      <c r="P78" s="38"/>
      <c r="Q78" s="144"/>
      <c r="R78" s="38"/>
      <c r="S78" s="38"/>
      <c r="T78" s="168">
        <f t="shared" si="15"/>
        <v>0</v>
      </c>
      <c r="U78" s="168">
        <f t="shared" si="16"/>
        <v>0</v>
      </c>
      <c r="V78" s="38"/>
      <c r="W78" s="38"/>
      <c r="X78" s="203">
        <f t="shared" si="17"/>
        <v>0</v>
      </c>
      <c r="Y78" s="162"/>
      <c r="Z78" s="38"/>
      <c r="AA78" s="38"/>
      <c r="AB78" s="170">
        <f t="shared" si="11"/>
        <v>0</v>
      </c>
      <c r="AC78" s="173">
        <f t="shared" si="18"/>
        <v>0</v>
      </c>
      <c r="AD78" s="459">
        <f t="shared" si="12"/>
        <v>0</v>
      </c>
    </row>
    <row r="79" spans="1:30" x14ac:dyDescent="0.25">
      <c r="A79" s="15"/>
      <c r="B79" s="268" t="s">
        <v>176</v>
      </c>
      <c r="C79" s="7"/>
      <c r="D79" s="465">
        <f>'Ср День 3 Нед 2'!AB79</f>
        <v>0</v>
      </c>
      <c r="E79" s="52"/>
      <c r="F79" s="38"/>
      <c r="G79" s="38"/>
      <c r="H79" s="38"/>
      <c r="I79" s="38"/>
      <c r="J79" s="38"/>
      <c r="K79" s="38"/>
      <c r="L79" s="490">
        <f t="shared" si="13"/>
        <v>0</v>
      </c>
      <c r="M79" s="490">
        <f t="shared" si="14"/>
        <v>0</v>
      </c>
      <c r="N79" s="38"/>
      <c r="O79" s="38"/>
      <c r="P79" s="38"/>
      <c r="Q79" s="144"/>
      <c r="R79" s="38"/>
      <c r="S79" s="38"/>
      <c r="T79" s="168">
        <f t="shared" si="15"/>
        <v>0</v>
      </c>
      <c r="U79" s="168">
        <f t="shared" si="16"/>
        <v>0</v>
      </c>
      <c r="V79" s="38"/>
      <c r="W79" s="38"/>
      <c r="X79" s="203">
        <f t="shared" si="17"/>
        <v>0</v>
      </c>
      <c r="Y79" s="162"/>
      <c r="Z79" s="38"/>
      <c r="AA79" s="38"/>
      <c r="AB79" s="170">
        <f t="shared" si="11"/>
        <v>0</v>
      </c>
      <c r="AC79" s="173">
        <f t="shared" si="18"/>
        <v>0</v>
      </c>
      <c r="AD79" s="459">
        <f t="shared" si="12"/>
        <v>0</v>
      </c>
    </row>
    <row r="80" spans="1:30" x14ac:dyDescent="0.25">
      <c r="A80" s="15">
        <v>66</v>
      </c>
      <c r="B80" s="19" t="s">
        <v>66</v>
      </c>
      <c r="C80" s="20" t="s">
        <v>12</v>
      </c>
      <c r="D80" s="465">
        <f>'Ср День 3 Нед 2'!AB80</f>
        <v>-0.18360000000000001</v>
      </c>
      <c r="E80" s="465"/>
      <c r="F80" s="38"/>
      <c r="G80" s="38"/>
      <c r="H80" s="38"/>
      <c r="I80" s="38"/>
      <c r="J80" s="404">
        <v>2.0400000000000001E-2</v>
      </c>
      <c r="K80" s="38"/>
      <c r="L80" s="490">
        <f t="shared" si="13"/>
        <v>2.0400000000000001E-2</v>
      </c>
      <c r="M80" s="490">
        <f t="shared" si="14"/>
        <v>2.0400000000000001E-2</v>
      </c>
      <c r="N80" s="38"/>
      <c r="O80" s="38"/>
      <c r="P80" s="38"/>
      <c r="Q80" s="144"/>
      <c r="R80" s="404">
        <v>2.0400000000000001E-2</v>
      </c>
      <c r="S80" s="38"/>
      <c r="T80" s="168">
        <f t="shared" si="15"/>
        <v>2.0400000000000001E-2</v>
      </c>
      <c r="U80" s="168">
        <f t="shared" si="16"/>
        <v>0</v>
      </c>
      <c r="V80" s="38"/>
      <c r="W80" s="38"/>
      <c r="X80" s="203">
        <f t="shared" si="17"/>
        <v>0</v>
      </c>
      <c r="Y80" s="162"/>
      <c r="Z80" s="38"/>
      <c r="AA80" s="38"/>
      <c r="AB80" s="170">
        <f t="shared" si="11"/>
        <v>0</v>
      </c>
      <c r="AC80" s="173">
        <f t="shared" si="18"/>
        <v>6.1200000000000004E-2</v>
      </c>
      <c r="AD80" s="459">
        <f t="shared" si="12"/>
        <v>-0.24480000000000002</v>
      </c>
    </row>
    <row r="81" spans="1:30" x14ac:dyDescent="0.25">
      <c r="A81" s="15">
        <v>67</v>
      </c>
      <c r="B81" s="19" t="s">
        <v>67</v>
      </c>
      <c r="C81" s="20" t="s">
        <v>12</v>
      </c>
      <c r="D81" s="465">
        <f>'Ср День 3 Нед 2'!AB81</f>
        <v>-1.0200000000000001E-2</v>
      </c>
      <c r="E81" s="465"/>
      <c r="F81" s="38"/>
      <c r="G81" s="38"/>
      <c r="H81" s="38"/>
      <c r="I81" s="38"/>
      <c r="J81" s="38"/>
      <c r="K81" s="38"/>
      <c r="L81" s="490">
        <f t="shared" si="13"/>
        <v>0</v>
      </c>
      <c r="M81" s="490">
        <f t="shared" si="14"/>
        <v>0</v>
      </c>
      <c r="N81" s="38"/>
      <c r="O81" s="38"/>
      <c r="P81" s="38"/>
      <c r="Q81" s="144"/>
      <c r="R81" s="38"/>
      <c r="S81" s="38"/>
      <c r="T81" s="168">
        <f t="shared" si="15"/>
        <v>0</v>
      </c>
      <c r="U81" s="168">
        <f t="shared" si="16"/>
        <v>0</v>
      </c>
      <c r="V81" s="38"/>
      <c r="W81" s="38"/>
      <c r="X81" s="203">
        <f t="shared" si="17"/>
        <v>0</v>
      </c>
      <c r="Y81" s="162"/>
      <c r="Z81" s="38"/>
      <c r="AA81" s="38"/>
      <c r="AB81" s="170">
        <f t="shared" si="11"/>
        <v>0</v>
      </c>
      <c r="AC81" s="173">
        <f t="shared" si="18"/>
        <v>0</v>
      </c>
      <c r="AD81" s="459">
        <f t="shared" si="12"/>
        <v>-1.0200000000000001E-2</v>
      </c>
    </row>
    <row r="82" spans="1:30" x14ac:dyDescent="0.25">
      <c r="A82" s="15">
        <v>68</v>
      </c>
      <c r="B82" s="19" t="s">
        <v>68</v>
      </c>
      <c r="C82" s="20" t="s">
        <v>12</v>
      </c>
      <c r="D82" s="465">
        <f>'Ср День 3 Нед 2'!AB82</f>
        <v>0</v>
      </c>
      <c r="E82" s="465"/>
      <c r="F82" s="38"/>
      <c r="G82" s="38"/>
      <c r="H82" s="38"/>
      <c r="I82" s="38"/>
      <c r="J82" s="38"/>
      <c r="K82" s="38"/>
      <c r="L82" s="490">
        <f t="shared" si="13"/>
        <v>0</v>
      </c>
      <c r="M82" s="490">
        <f t="shared" si="14"/>
        <v>0</v>
      </c>
      <c r="N82" s="38"/>
      <c r="O82" s="38"/>
      <c r="P82" s="38"/>
      <c r="Q82" s="144"/>
      <c r="R82" s="38"/>
      <c r="S82" s="38"/>
      <c r="T82" s="168">
        <f t="shared" si="15"/>
        <v>0</v>
      </c>
      <c r="U82" s="168">
        <f t="shared" si="16"/>
        <v>0</v>
      </c>
      <c r="V82" s="38"/>
      <c r="W82" s="38"/>
      <c r="X82" s="203">
        <f t="shared" si="17"/>
        <v>0</v>
      </c>
      <c r="Y82" s="162"/>
      <c r="Z82" s="38"/>
      <c r="AA82" s="38"/>
      <c r="AB82" s="170">
        <f t="shared" si="11"/>
        <v>0</v>
      </c>
      <c r="AC82" s="173">
        <f t="shared" si="18"/>
        <v>0</v>
      </c>
      <c r="AD82" s="459">
        <f t="shared" si="12"/>
        <v>0</v>
      </c>
    </row>
    <row r="83" spans="1:30" x14ac:dyDescent="0.25">
      <c r="A83" s="15">
        <v>69</v>
      </c>
      <c r="B83" s="16" t="s">
        <v>69</v>
      </c>
      <c r="C83" s="17" t="s">
        <v>12</v>
      </c>
      <c r="D83" s="465">
        <f>'Ср День 3 Нед 2'!AB83</f>
        <v>-2.0400000000000001E-2</v>
      </c>
      <c r="E83" s="465"/>
      <c r="F83" s="38"/>
      <c r="G83" s="38"/>
      <c r="H83" s="38"/>
      <c r="I83" s="38"/>
      <c r="J83" s="38"/>
      <c r="K83" s="38"/>
      <c r="L83" s="490">
        <f t="shared" si="13"/>
        <v>0</v>
      </c>
      <c r="M83" s="490">
        <f t="shared" si="14"/>
        <v>0</v>
      </c>
      <c r="N83" s="38"/>
      <c r="O83" s="38"/>
      <c r="P83" s="38"/>
      <c r="Q83" s="144"/>
      <c r="R83" s="38"/>
      <c r="S83" s="38"/>
      <c r="T83" s="168">
        <f t="shared" si="15"/>
        <v>0</v>
      </c>
      <c r="U83" s="168">
        <f t="shared" si="16"/>
        <v>0</v>
      </c>
      <c r="V83" s="38"/>
      <c r="W83" s="38"/>
      <c r="X83" s="203">
        <f t="shared" si="17"/>
        <v>0</v>
      </c>
      <c r="Y83" s="162"/>
      <c r="Z83" s="38"/>
      <c r="AA83" s="38"/>
      <c r="AB83" s="170">
        <f t="shared" si="11"/>
        <v>0</v>
      </c>
      <c r="AC83" s="173">
        <f t="shared" si="18"/>
        <v>0</v>
      </c>
      <c r="AD83" s="459">
        <f t="shared" si="12"/>
        <v>-2.0400000000000001E-2</v>
      </c>
    </row>
    <row r="84" spans="1:30" x14ac:dyDescent="0.25">
      <c r="A84" s="15">
        <v>70</v>
      </c>
      <c r="B84" s="16" t="s">
        <v>70</v>
      </c>
      <c r="C84" s="17" t="s">
        <v>12</v>
      </c>
      <c r="D84" s="465">
        <f>'Ср День 3 Нед 2'!AB84</f>
        <v>-4.5600000000000002E-2</v>
      </c>
      <c r="E84" s="465"/>
      <c r="F84" s="38"/>
      <c r="G84" s="38"/>
      <c r="H84" s="38"/>
      <c r="I84" s="38"/>
      <c r="J84" s="38"/>
      <c r="K84" s="38"/>
      <c r="L84" s="490">
        <f t="shared" si="13"/>
        <v>0</v>
      </c>
      <c r="M84" s="490">
        <f t="shared" si="14"/>
        <v>0</v>
      </c>
      <c r="N84" s="38"/>
      <c r="O84" s="38"/>
      <c r="P84" s="38"/>
      <c r="Q84" s="144">
        <v>5.0000000000000001E-3</v>
      </c>
      <c r="R84" s="38"/>
      <c r="S84" s="38"/>
      <c r="T84" s="168">
        <f t="shared" si="15"/>
        <v>0</v>
      </c>
      <c r="U84" s="168">
        <f t="shared" si="16"/>
        <v>5.0000000000000001E-3</v>
      </c>
      <c r="V84" s="38"/>
      <c r="W84" s="38"/>
      <c r="X84" s="203">
        <f t="shared" si="17"/>
        <v>0</v>
      </c>
      <c r="Y84" s="162"/>
      <c r="Z84" s="38"/>
      <c r="AA84" s="38"/>
      <c r="AB84" s="170">
        <f t="shared" si="11"/>
        <v>0</v>
      </c>
      <c r="AC84" s="173">
        <f t="shared" si="18"/>
        <v>5.0000000000000001E-3</v>
      </c>
      <c r="AD84" s="459">
        <f t="shared" si="12"/>
        <v>-5.0599999999999999E-2</v>
      </c>
    </row>
    <row r="85" spans="1:30" x14ac:dyDescent="0.25">
      <c r="A85" s="15">
        <v>71</v>
      </c>
      <c r="B85" s="22" t="s">
        <v>101</v>
      </c>
      <c r="C85" s="17" t="s">
        <v>12</v>
      </c>
      <c r="D85" s="465">
        <f>'Ср День 3 Нед 2'!AB85</f>
        <v>0</v>
      </c>
      <c r="E85" s="465"/>
      <c r="F85" s="38"/>
      <c r="G85" s="38"/>
      <c r="H85" s="38"/>
      <c r="I85" s="38"/>
      <c r="J85" s="38"/>
      <c r="K85" s="38"/>
      <c r="L85" s="490">
        <f t="shared" si="13"/>
        <v>0</v>
      </c>
      <c r="M85" s="490">
        <f t="shared" si="14"/>
        <v>0</v>
      </c>
      <c r="N85" s="38"/>
      <c r="O85" s="38"/>
      <c r="P85" s="38"/>
      <c r="Q85" s="144"/>
      <c r="R85" s="38"/>
      <c r="S85" s="38"/>
      <c r="T85" s="168">
        <f t="shared" si="15"/>
        <v>0</v>
      </c>
      <c r="U85" s="168">
        <f t="shared" si="16"/>
        <v>0</v>
      </c>
      <c r="V85" s="38"/>
      <c r="W85" s="38"/>
      <c r="X85" s="203">
        <f t="shared" si="17"/>
        <v>0</v>
      </c>
      <c r="Y85" s="162"/>
      <c r="Z85" s="38"/>
      <c r="AA85" s="38"/>
      <c r="AB85" s="170">
        <f t="shared" si="11"/>
        <v>0</v>
      </c>
      <c r="AC85" s="173">
        <f t="shared" si="18"/>
        <v>0</v>
      </c>
      <c r="AD85" s="459">
        <f t="shared" si="12"/>
        <v>0</v>
      </c>
    </row>
    <row r="86" spans="1:30" x14ac:dyDescent="0.25">
      <c r="A86" s="15">
        <v>72</v>
      </c>
      <c r="B86" s="22" t="s">
        <v>109</v>
      </c>
      <c r="C86" s="17" t="s">
        <v>12</v>
      </c>
      <c r="D86" s="465">
        <f>'Ср День 3 Нед 2'!AB86</f>
        <v>0</v>
      </c>
      <c r="E86" s="465"/>
      <c r="F86" s="38"/>
      <c r="G86" s="38"/>
      <c r="H86" s="38"/>
      <c r="I86" s="38"/>
      <c r="J86" s="38"/>
      <c r="K86" s="38"/>
      <c r="L86" s="490">
        <f t="shared" si="13"/>
        <v>0</v>
      </c>
      <c r="M86" s="490">
        <f t="shared" si="14"/>
        <v>0</v>
      </c>
      <c r="N86" s="38"/>
      <c r="O86" s="38"/>
      <c r="P86" s="38"/>
      <c r="Q86" s="144"/>
      <c r="R86" s="38"/>
      <c r="S86" s="38"/>
      <c r="T86" s="168">
        <f t="shared" si="15"/>
        <v>0</v>
      </c>
      <c r="U86" s="168">
        <f t="shared" si="16"/>
        <v>0</v>
      </c>
      <c r="V86" s="38"/>
      <c r="W86" s="38"/>
      <c r="X86" s="203">
        <f t="shared" si="17"/>
        <v>0</v>
      </c>
      <c r="Y86" s="162"/>
      <c r="Z86" s="38"/>
      <c r="AA86" s="38"/>
      <c r="AB86" s="170">
        <f t="shared" si="11"/>
        <v>0</v>
      </c>
      <c r="AC86" s="173">
        <f t="shared" si="18"/>
        <v>0</v>
      </c>
      <c r="AD86" s="459">
        <f t="shared" si="12"/>
        <v>0</v>
      </c>
    </row>
    <row r="87" spans="1:30" x14ac:dyDescent="0.25">
      <c r="A87" s="15">
        <v>73</v>
      </c>
      <c r="B87" s="22" t="s">
        <v>110</v>
      </c>
      <c r="C87" s="17" t="s">
        <v>12</v>
      </c>
      <c r="D87" s="465">
        <f>'Ср День 3 Нед 2'!AB87</f>
        <v>0</v>
      </c>
      <c r="E87" s="465"/>
      <c r="F87" s="38"/>
      <c r="G87" s="38"/>
      <c r="H87" s="38"/>
      <c r="I87" s="38"/>
      <c r="J87" s="38"/>
      <c r="K87" s="38"/>
      <c r="L87" s="490">
        <f t="shared" si="13"/>
        <v>0</v>
      </c>
      <c r="M87" s="490">
        <f t="shared" si="14"/>
        <v>0</v>
      </c>
      <c r="N87" s="38"/>
      <c r="O87" s="38"/>
      <c r="P87" s="38"/>
      <c r="Q87" s="144"/>
      <c r="R87" s="38"/>
      <c r="S87" s="38"/>
      <c r="T87" s="168">
        <f t="shared" si="15"/>
        <v>0</v>
      </c>
      <c r="U87" s="168">
        <f t="shared" si="16"/>
        <v>0</v>
      </c>
      <c r="V87" s="38"/>
      <c r="W87" s="38"/>
      <c r="X87" s="203">
        <f t="shared" si="17"/>
        <v>0</v>
      </c>
      <c r="Y87" s="162"/>
      <c r="Z87" s="38"/>
      <c r="AA87" s="38"/>
      <c r="AB87" s="170">
        <f t="shared" si="11"/>
        <v>0</v>
      </c>
      <c r="AC87" s="173">
        <f t="shared" si="18"/>
        <v>0</v>
      </c>
      <c r="AD87" s="459">
        <f t="shared" si="12"/>
        <v>0</v>
      </c>
    </row>
    <row r="88" spans="1:30" x14ac:dyDescent="0.25">
      <c r="A88" s="15">
        <v>74</v>
      </c>
      <c r="B88" s="22" t="s">
        <v>179</v>
      </c>
      <c r="C88" s="23" t="s">
        <v>12</v>
      </c>
      <c r="D88" s="465">
        <f>'Ср День 3 Нед 2'!AB88</f>
        <v>0</v>
      </c>
      <c r="E88" s="466"/>
      <c r="F88" s="38"/>
      <c r="G88" s="38"/>
      <c r="H88" s="38"/>
      <c r="I88" s="38"/>
      <c r="J88" s="38"/>
      <c r="K88" s="38"/>
      <c r="L88" s="490">
        <f t="shared" si="13"/>
        <v>0</v>
      </c>
      <c r="M88" s="490">
        <f t="shared" si="14"/>
        <v>0</v>
      </c>
      <c r="N88" s="38"/>
      <c r="O88" s="38"/>
      <c r="P88" s="38"/>
      <c r="Q88" s="144"/>
      <c r="R88" s="38"/>
      <c r="S88" s="38"/>
      <c r="T88" s="168">
        <f t="shared" si="15"/>
        <v>0</v>
      </c>
      <c r="U88" s="168">
        <f t="shared" si="16"/>
        <v>0</v>
      </c>
      <c r="V88" s="38"/>
      <c r="W88" s="38"/>
      <c r="X88" s="203">
        <f t="shared" si="17"/>
        <v>0</v>
      </c>
      <c r="Y88" s="162"/>
      <c r="Z88" s="38"/>
      <c r="AA88" s="38"/>
      <c r="AB88" s="170">
        <f t="shared" si="11"/>
        <v>0</v>
      </c>
      <c r="AC88" s="173">
        <f t="shared" si="18"/>
        <v>0</v>
      </c>
      <c r="AD88" s="459">
        <f t="shared" si="12"/>
        <v>0</v>
      </c>
    </row>
    <row r="89" spans="1:30" x14ac:dyDescent="0.25">
      <c r="A89" s="15">
        <v>75</v>
      </c>
      <c r="B89" s="263" t="s">
        <v>180</v>
      </c>
      <c r="C89" s="23" t="s">
        <v>12</v>
      </c>
      <c r="D89" s="465">
        <f>'Ср День 3 Нед 2'!AB89</f>
        <v>0</v>
      </c>
      <c r="E89" s="466"/>
      <c r="F89" s="38"/>
      <c r="G89" s="38"/>
      <c r="H89" s="38"/>
      <c r="I89" s="38"/>
      <c r="J89" s="38"/>
      <c r="K89" s="38"/>
      <c r="L89" s="490">
        <f t="shared" si="13"/>
        <v>0</v>
      </c>
      <c r="M89" s="490">
        <f t="shared" si="14"/>
        <v>0</v>
      </c>
      <c r="N89" s="38"/>
      <c r="O89" s="38"/>
      <c r="P89" s="38"/>
      <c r="Q89" s="144"/>
      <c r="R89" s="38"/>
      <c r="S89" s="38"/>
      <c r="T89" s="168">
        <f t="shared" si="15"/>
        <v>0</v>
      </c>
      <c r="U89" s="168">
        <f t="shared" si="16"/>
        <v>0</v>
      </c>
      <c r="V89" s="38"/>
      <c r="W89" s="38"/>
      <c r="X89" s="203">
        <f t="shared" si="17"/>
        <v>0</v>
      </c>
      <c r="Y89" s="162"/>
      <c r="Z89" s="38"/>
      <c r="AA89" s="38"/>
      <c r="AB89" s="170">
        <f t="shared" si="11"/>
        <v>0</v>
      </c>
      <c r="AC89" s="173">
        <f t="shared" si="18"/>
        <v>0</v>
      </c>
      <c r="AD89" s="459">
        <f t="shared" si="12"/>
        <v>0</v>
      </c>
    </row>
    <row r="90" spans="1:30" x14ac:dyDescent="0.25">
      <c r="A90" s="15"/>
      <c r="B90" s="269" t="s">
        <v>186</v>
      </c>
      <c r="C90" s="20"/>
      <c r="D90" s="465">
        <f>'Ср День 3 Нед 2'!AB90</f>
        <v>0</v>
      </c>
      <c r="E90" s="465"/>
      <c r="F90" s="38"/>
      <c r="G90" s="38"/>
      <c r="H90" s="38"/>
      <c r="I90" s="38"/>
      <c r="J90" s="38"/>
      <c r="K90" s="38"/>
      <c r="L90" s="490">
        <f t="shared" si="13"/>
        <v>0</v>
      </c>
      <c r="M90" s="490">
        <f t="shared" si="14"/>
        <v>0</v>
      </c>
      <c r="N90" s="38"/>
      <c r="O90" s="38"/>
      <c r="P90" s="38"/>
      <c r="Q90" s="18"/>
      <c r="R90" s="38"/>
      <c r="S90" s="38"/>
      <c r="T90" s="168">
        <f t="shared" si="15"/>
        <v>0</v>
      </c>
      <c r="U90" s="168">
        <f t="shared" si="16"/>
        <v>0</v>
      </c>
      <c r="V90" s="38"/>
      <c r="W90" s="38"/>
      <c r="X90" s="203">
        <f t="shared" si="17"/>
        <v>0</v>
      </c>
      <c r="Y90" s="162"/>
      <c r="Z90" s="38"/>
      <c r="AA90" s="38"/>
      <c r="AB90" s="170">
        <f t="shared" si="11"/>
        <v>0</v>
      </c>
      <c r="AC90" s="173">
        <f t="shared" si="18"/>
        <v>0</v>
      </c>
      <c r="AD90" s="459">
        <f t="shared" si="12"/>
        <v>0</v>
      </c>
    </row>
    <row r="91" spans="1:30" x14ac:dyDescent="0.25">
      <c r="A91" s="15">
        <v>76</v>
      </c>
      <c r="B91" s="51" t="s">
        <v>204</v>
      </c>
      <c r="C91" s="20" t="s">
        <v>45</v>
      </c>
      <c r="D91" s="465">
        <f>'Ср День 3 Нед 2'!AB91</f>
        <v>0</v>
      </c>
      <c r="E91" s="465"/>
      <c r="F91" s="38"/>
      <c r="G91" s="38"/>
      <c r="H91" s="38"/>
      <c r="I91" s="38"/>
      <c r="J91" s="38"/>
      <c r="K91" s="38"/>
      <c r="L91" s="490">
        <f t="shared" si="13"/>
        <v>0</v>
      </c>
      <c r="M91" s="490">
        <f t="shared" si="14"/>
        <v>0</v>
      </c>
      <c r="N91" s="38"/>
      <c r="O91" s="38"/>
      <c r="P91" s="38"/>
      <c r="Q91" s="18"/>
      <c r="R91" s="38"/>
      <c r="S91" s="38"/>
      <c r="T91" s="168">
        <f t="shared" si="15"/>
        <v>0</v>
      </c>
      <c r="U91" s="168">
        <f t="shared" si="16"/>
        <v>0</v>
      </c>
      <c r="V91" s="38"/>
      <c r="W91" s="38"/>
      <c r="X91" s="203">
        <f t="shared" si="17"/>
        <v>0</v>
      </c>
      <c r="Y91" s="162"/>
      <c r="Z91" s="38"/>
      <c r="AA91" s="38"/>
      <c r="AB91" s="170">
        <f t="shared" si="11"/>
        <v>0</v>
      </c>
      <c r="AC91" s="173">
        <f t="shared" si="18"/>
        <v>0</v>
      </c>
      <c r="AD91" s="459">
        <f t="shared" si="12"/>
        <v>0</v>
      </c>
    </row>
    <row r="92" spans="1:30" x14ac:dyDescent="0.25">
      <c r="A92" s="15">
        <v>77</v>
      </c>
      <c r="B92" s="19" t="s">
        <v>2</v>
      </c>
      <c r="C92" s="20" t="s">
        <v>45</v>
      </c>
      <c r="D92" s="465">
        <f>'Ср День 3 Нед 2'!AB92</f>
        <v>0</v>
      </c>
      <c r="E92" s="465"/>
      <c r="F92" s="38"/>
      <c r="G92" s="38"/>
      <c r="H92" s="38"/>
      <c r="I92" s="38"/>
      <c r="J92" s="38"/>
      <c r="K92" s="38"/>
      <c r="L92" s="490">
        <f t="shared" si="13"/>
        <v>0</v>
      </c>
      <c r="M92" s="490">
        <f t="shared" si="14"/>
        <v>0</v>
      </c>
      <c r="N92" s="38"/>
      <c r="O92" s="38"/>
      <c r="P92" s="38"/>
      <c r="Q92" s="18"/>
      <c r="R92" s="38"/>
      <c r="S92" s="38"/>
      <c r="T92" s="168">
        <f t="shared" si="15"/>
        <v>0</v>
      </c>
      <c r="U92" s="168">
        <f t="shared" si="16"/>
        <v>0</v>
      </c>
      <c r="V92" s="38"/>
      <c r="W92" s="38"/>
      <c r="X92" s="203">
        <f t="shared" si="17"/>
        <v>0</v>
      </c>
      <c r="Y92" s="162"/>
      <c r="Z92" s="38"/>
      <c r="AA92" s="38"/>
      <c r="AB92" s="170">
        <f t="shared" si="11"/>
        <v>0</v>
      </c>
      <c r="AC92" s="173">
        <f t="shared" si="18"/>
        <v>0</v>
      </c>
      <c r="AD92" s="459">
        <f t="shared" si="12"/>
        <v>0</v>
      </c>
    </row>
    <row r="93" spans="1:30" x14ac:dyDescent="0.25">
      <c r="A93" s="26"/>
      <c r="B93" s="269" t="s">
        <v>181</v>
      </c>
      <c r="C93" s="17"/>
      <c r="D93" s="465">
        <f>'Ср День 3 Нед 2'!AB93</f>
        <v>0</v>
      </c>
      <c r="E93" s="465"/>
      <c r="F93" s="38"/>
      <c r="G93" s="38"/>
      <c r="H93" s="38"/>
      <c r="I93" s="38"/>
      <c r="J93" s="38"/>
      <c r="K93" s="38"/>
      <c r="L93" s="490">
        <f t="shared" si="13"/>
        <v>0</v>
      </c>
      <c r="M93" s="490">
        <f t="shared" si="14"/>
        <v>0</v>
      </c>
      <c r="N93" s="38"/>
      <c r="O93" s="38"/>
      <c r="P93" s="38"/>
      <c r="Q93" s="18"/>
      <c r="R93" s="38"/>
      <c r="S93" s="38"/>
      <c r="T93" s="168">
        <f t="shared" si="15"/>
        <v>0</v>
      </c>
      <c r="U93" s="168">
        <f t="shared" si="16"/>
        <v>0</v>
      </c>
      <c r="V93" s="38"/>
      <c r="W93" s="38"/>
      <c r="X93" s="203">
        <f t="shared" si="17"/>
        <v>0</v>
      </c>
      <c r="Y93" s="162"/>
      <c r="Z93" s="38"/>
      <c r="AA93" s="38"/>
      <c r="AB93" s="170">
        <f t="shared" si="11"/>
        <v>0</v>
      </c>
      <c r="AC93" s="173">
        <f t="shared" si="18"/>
        <v>0</v>
      </c>
      <c r="AD93" s="459">
        <f t="shared" si="12"/>
        <v>0</v>
      </c>
    </row>
    <row r="94" spans="1:30" x14ac:dyDescent="0.25">
      <c r="A94" s="27">
        <v>78</v>
      </c>
      <c r="B94" s="19" t="s">
        <v>0</v>
      </c>
      <c r="C94" s="17" t="s">
        <v>82</v>
      </c>
      <c r="D94" s="465">
        <f>'Ср День 3 Нед 2'!AB94</f>
        <v>0</v>
      </c>
      <c r="E94" s="465"/>
      <c r="F94" s="38"/>
      <c r="G94" s="38"/>
      <c r="H94" s="38"/>
      <c r="I94" s="38"/>
      <c r="J94" s="38"/>
      <c r="K94" s="38"/>
      <c r="L94" s="490">
        <f t="shared" si="13"/>
        <v>0</v>
      </c>
      <c r="M94" s="490">
        <f t="shared" si="14"/>
        <v>0</v>
      </c>
      <c r="N94" s="38"/>
      <c r="O94" s="38"/>
      <c r="P94" s="38"/>
      <c r="Q94" s="18"/>
      <c r="R94" s="38"/>
      <c r="S94" s="38"/>
      <c r="T94" s="168">
        <f t="shared" si="15"/>
        <v>0</v>
      </c>
      <c r="U94" s="168">
        <f t="shared" si="16"/>
        <v>0</v>
      </c>
      <c r="V94" s="38"/>
      <c r="W94" s="38"/>
      <c r="X94" s="203">
        <f t="shared" si="17"/>
        <v>0</v>
      </c>
      <c r="Y94" s="162"/>
      <c r="Z94" s="38"/>
      <c r="AA94" s="38"/>
      <c r="AB94" s="170">
        <f t="shared" si="11"/>
        <v>0</v>
      </c>
      <c r="AC94" s="173">
        <f t="shared" si="18"/>
        <v>0</v>
      </c>
      <c r="AD94" s="459">
        <f t="shared" si="12"/>
        <v>0</v>
      </c>
    </row>
    <row r="95" spans="1:30" x14ac:dyDescent="0.25">
      <c r="A95" s="15">
        <v>79</v>
      </c>
      <c r="B95" s="19" t="s">
        <v>159</v>
      </c>
      <c r="C95" s="17" t="s">
        <v>12</v>
      </c>
      <c r="D95" s="465">
        <f>'Ср День 3 Нед 2'!AB95</f>
        <v>-7.0000000000000007E-2</v>
      </c>
      <c r="E95" s="465"/>
      <c r="F95" s="38"/>
      <c r="G95" s="38"/>
      <c r="H95" s="38"/>
      <c r="I95" s="38"/>
      <c r="J95" s="38"/>
      <c r="K95" s="38"/>
      <c r="L95" s="490">
        <f t="shared" si="13"/>
        <v>0</v>
      </c>
      <c r="M95" s="490">
        <f t="shared" si="14"/>
        <v>0</v>
      </c>
      <c r="N95" s="38"/>
      <c r="O95" s="38"/>
      <c r="P95" s="38"/>
      <c r="Q95" s="18"/>
      <c r="R95" s="38"/>
      <c r="S95" s="38"/>
      <c r="T95" s="168">
        <f t="shared" si="15"/>
        <v>0</v>
      </c>
      <c r="U95" s="168">
        <f t="shared" si="16"/>
        <v>0</v>
      </c>
      <c r="V95" s="38"/>
      <c r="W95" s="38"/>
      <c r="X95" s="203">
        <f t="shared" si="17"/>
        <v>0</v>
      </c>
      <c r="Y95" s="162"/>
      <c r="Z95" s="38"/>
      <c r="AA95" s="38"/>
      <c r="AB95" s="170">
        <f t="shared" si="11"/>
        <v>0</v>
      </c>
      <c r="AC95" s="173">
        <f t="shared" si="18"/>
        <v>0</v>
      </c>
      <c r="AD95" s="459">
        <f t="shared" si="12"/>
        <v>-7.0000000000000007E-2</v>
      </c>
    </row>
    <row r="96" spans="1:30" x14ac:dyDescent="0.25">
      <c r="A96" s="27">
        <v>80</v>
      </c>
      <c r="B96" s="16" t="s">
        <v>81</v>
      </c>
      <c r="C96" s="17" t="s">
        <v>12</v>
      </c>
      <c r="D96" s="465">
        <f>'Ср День 3 Нед 2'!AB96</f>
        <v>-0.2</v>
      </c>
      <c r="E96" s="465"/>
      <c r="F96" s="38"/>
      <c r="G96" s="38"/>
      <c r="H96" s="38"/>
      <c r="I96" s="38"/>
      <c r="J96" s="38"/>
      <c r="K96" s="38"/>
      <c r="L96" s="490">
        <f t="shared" si="13"/>
        <v>0</v>
      </c>
      <c r="M96" s="490">
        <f t="shared" si="14"/>
        <v>0</v>
      </c>
      <c r="N96" s="38"/>
      <c r="O96" s="38"/>
      <c r="P96" s="38"/>
      <c r="Q96" s="18"/>
      <c r="R96" s="38"/>
      <c r="S96" s="38"/>
      <c r="T96" s="168">
        <f t="shared" si="15"/>
        <v>0</v>
      </c>
      <c r="U96" s="168">
        <f t="shared" si="16"/>
        <v>0</v>
      </c>
      <c r="V96" s="38"/>
      <c r="W96" s="38"/>
      <c r="X96" s="203">
        <f t="shared" si="17"/>
        <v>0</v>
      </c>
      <c r="Y96" s="162"/>
      <c r="Z96" s="38"/>
      <c r="AA96" s="38"/>
      <c r="AB96" s="170">
        <f t="shared" si="11"/>
        <v>0</v>
      </c>
      <c r="AC96" s="173">
        <f t="shared" si="18"/>
        <v>0</v>
      </c>
      <c r="AD96" s="459">
        <f t="shared" si="12"/>
        <v>-0.2</v>
      </c>
    </row>
    <row r="97" spans="1:30" x14ac:dyDescent="0.25">
      <c r="A97" s="15">
        <v>81</v>
      </c>
      <c r="B97" s="28" t="s">
        <v>3</v>
      </c>
      <c r="C97" s="29" t="s">
        <v>12</v>
      </c>
      <c r="D97" s="465">
        <f>'Ср День 3 Нед 2'!AB97</f>
        <v>-0.06</v>
      </c>
      <c r="E97" s="470"/>
      <c r="F97" s="38"/>
      <c r="G97" s="38"/>
      <c r="H97" s="38"/>
      <c r="I97" s="38"/>
      <c r="J97" s="38"/>
      <c r="K97" s="38"/>
      <c r="L97" s="490">
        <f t="shared" si="13"/>
        <v>0</v>
      </c>
      <c r="M97" s="490">
        <f t="shared" si="14"/>
        <v>0</v>
      </c>
      <c r="N97" s="38"/>
      <c r="O97" s="38"/>
      <c r="P97" s="38"/>
      <c r="Q97" s="18"/>
      <c r="R97" s="38"/>
      <c r="S97" s="38"/>
      <c r="T97" s="168">
        <f t="shared" si="15"/>
        <v>0</v>
      </c>
      <c r="U97" s="168">
        <f t="shared" si="16"/>
        <v>0</v>
      </c>
      <c r="V97" s="38"/>
      <c r="W97" s="38"/>
      <c r="X97" s="203">
        <f t="shared" si="17"/>
        <v>0</v>
      </c>
      <c r="Y97" s="162"/>
      <c r="Z97" s="38"/>
      <c r="AA97" s="38"/>
      <c r="AB97" s="170">
        <f t="shared" si="11"/>
        <v>0</v>
      </c>
      <c r="AC97" s="173">
        <f t="shared" si="18"/>
        <v>0</v>
      </c>
      <c r="AD97" s="459">
        <f t="shared" si="12"/>
        <v>-0.06</v>
      </c>
    </row>
    <row r="98" spans="1:30" x14ac:dyDescent="0.25">
      <c r="A98" s="27">
        <v>82</v>
      </c>
      <c r="B98" s="28" t="s">
        <v>183</v>
      </c>
      <c r="C98" s="29" t="s">
        <v>12</v>
      </c>
      <c r="D98" s="465">
        <f>'Ср День 3 Нед 2'!AB98</f>
        <v>-0.03</v>
      </c>
      <c r="E98" s="470"/>
      <c r="F98" s="38"/>
      <c r="G98" s="38"/>
      <c r="H98" s="38"/>
      <c r="I98" s="38"/>
      <c r="J98" s="38"/>
      <c r="K98" s="38"/>
      <c r="L98" s="490">
        <f t="shared" si="13"/>
        <v>0</v>
      </c>
      <c r="M98" s="490">
        <f t="shared" si="14"/>
        <v>0</v>
      </c>
      <c r="N98" s="38"/>
      <c r="O98" s="38"/>
      <c r="P98" s="38"/>
      <c r="Q98" s="18"/>
      <c r="R98" s="38"/>
      <c r="S98" s="38"/>
      <c r="T98" s="168">
        <f t="shared" si="15"/>
        <v>0</v>
      </c>
      <c r="U98" s="168">
        <f t="shared" si="16"/>
        <v>0</v>
      </c>
      <c r="V98" s="38"/>
      <c r="W98" s="38"/>
      <c r="X98" s="203">
        <f t="shared" si="17"/>
        <v>0</v>
      </c>
      <c r="Y98" s="162"/>
      <c r="Z98" s="38"/>
      <c r="AA98" s="38"/>
      <c r="AB98" s="170">
        <f t="shared" si="11"/>
        <v>0</v>
      </c>
      <c r="AC98" s="173">
        <f t="shared" si="18"/>
        <v>0</v>
      </c>
      <c r="AD98" s="459">
        <f t="shared" si="12"/>
        <v>-0.03</v>
      </c>
    </row>
    <row r="99" spans="1:30" x14ac:dyDescent="0.25">
      <c r="A99" s="15">
        <v>83</v>
      </c>
      <c r="B99" s="28" t="s">
        <v>184</v>
      </c>
      <c r="C99" s="29" t="s">
        <v>12</v>
      </c>
      <c r="D99" s="465">
        <f>'Ср День 3 Нед 2'!AB99</f>
        <v>-0.03</v>
      </c>
      <c r="E99" s="470"/>
      <c r="F99" s="38"/>
      <c r="G99" s="38"/>
      <c r="H99" s="38"/>
      <c r="I99" s="38"/>
      <c r="J99" s="38"/>
      <c r="K99" s="38"/>
      <c r="L99" s="490">
        <f t="shared" si="13"/>
        <v>0</v>
      </c>
      <c r="M99" s="490">
        <f t="shared" si="14"/>
        <v>0</v>
      </c>
      <c r="N99" s="38"/>
      <c r="O99" s="38"/>
      <c r="P99" s="38"/>
      <c r="Q99" s="18"/>
      <c r="R99" s="38"/>
      <c r="S99" s="38"/>
      <c r="T99" s="168">
        <f t="shared" si="15"/>
        <v>0</v>
      </c>
      <c r="U99" s="168">
        <f t="shared" si="16"/>
        <v>0</v>
      </c>
      <c r="V99" s="38"/>
      <c r="W99" s="38"/>
      <c r="X99" s="203">
        <f t="shared" si="17"/>
        <v>0</v>
      </c>
      <c r="Y99" s="162"/>
      <c r="Z99" s="38"/>
      <c r="AA99" s="38"/>
      <c r="AB99" s="170">
        <f t="shared" si="11"/>
        <v>0</v>
      </c>
      <c r="AC99" s="173">
        <f t="shared" si="18"/>
        <v>0</v>
      </c>
      <c r="AD99" s="459">
        <f t="shared" si="12"/>
        <v>-0.03</v>
      </c>
    </row>
    <row r="100" spans="1:30" x14ac:dyDescent="0.25">
      <c r="A100" s="15">
        <v>85</v>
      </c>
      <c r="B100" s="28" t="s">
        <v>163</v>
      </c>
      <c r="C100" s="29" t="s">
        <v>12</v>
      </c>
      <c r="D100" s="465">
        <f>'Ср День 3 Нед 2'!AB100</f>
        <v>0</v>
      </c>
      <c r="E100" s="470"/>
      <c r="F100" s="38"/>
      <c r="G100" s="38"/>
      <c r="H100" s="38"/>
      <c r="I100" s="38"/>
      <c r="J100" s="38"/>
      <c r="K100" s="38"/>
      <c r="L100" s="490">
        <f t="shared" si="13"/>
        <v>0</v>
      </c>
      <c r="M100" s="490">
        <f t="shared" si="14"/>
        <v>0</v>
      </c>
      <c r="N100" s="38"/>
      <c r="O100" s="38"/>
      <c r="P100" s="38"/>
      <c r="Q100" s="18"/>
      <c r="R100" s="38"/>
      <c r="S100" s="38"/>
      <c r="T100" s="168">
        <f t="shared" si="15"/>
        <v>0</v>
      </c>
      <c r="U100" s="168">
        <f t="shared" si="16"/>
        <v>0</v>
      </c>
      <c r="V100" s="38"/>
      <c r="W100" s="38"/>
      <c r="X100" s="203">
        <f t="shared" si="17"/>
        <v>0</v>
      </c>
      <c r="Y100" s="162"/>
      <c r="Z100" s="38"/>
      <c r="AA100" s="38"/>
      <c r="AB100" s="170">
        <f t="shared" si="11"/>
        <v>0</v>
      </c>
      <c r="AC100" s="173">
        <f t="shared" si="18"/>
        <v>0</v>
      </c>
      <c r="AD100" s="459">
        <f t="shared" si="12"/>
        <v>0</v>
      </c>
    </row>
    <row r="101" spans="1:30" x14ac:dyDescent="0.25">
      <c r="A101" s="27">
        <v>84</v>
      </c>
      <c r="B101" s="28" t="s">
        <v>182</v>
      </c>
      <c r="C101" s="29" t="s">
        <v>12</v>
      </c>
      <c r="D101" s="465">
        <f>'Ср День 3 Нед 2'!AB101</f>
        <v>0</v>
      </c>
      <c r="E101" s="470"/>
      <c r="F101" s="38"/>
      <c r="G101" s="38"/>
      <c r="H101" s="38"/>
      <c r="I101" s="38"/>
      <c r="J101" s="38"/>
      <c r="K101" s="38"/>
      <c r="L101" s="490">
        <f t="shared" si="13"/>
        <v>0</v>
      </c>
      <c r="M101" s="490">
        <f t="shared" si="14"/>
        <v>0</v>
      </c>
      <c r="N101" s="38"/>
      <c r="O101" s="38"/>
      <c r="P101" s="38"/>
      <c r="Q101" s="18"/>
      <c r="R101" s="38"/>
      <c r="S101" s="38"/>
      <c r="T101" s="168">
        <f t="shared" si="15"/>
        <v>0</v>
      </c>
      <c r="U101" s="168">
        <f t="shared" si="16"/>
        <v>0</v>
      </c>
      <c r="V101" s="38"/>
      <c r="W101" s="38"/>
      <c r="X101" s="203">
        <f t="shared" si="17"/>
        <v>0</v>
      </c>
      <c r="Y101" s="162"/>
      <c r="Z101" s="38"/>
      <c r="AA101" s="38"/>
      <c r="AB101" s="170">
        <f t="shared" si="11"/>
        <v>0</v>
      </c>
      <c r="AC101" s="173">
        <f t="shared" si="18"/>
        <v>0</v>
      </c>
      <c r="AD101" s="459">
        <f t="shared" si="12"/>
        <v>0</v>
      </c>
    </row>
    <row r="102" spans="1:30" x14ac:dyDescent="0.25">
      <c r="A102" s="27">
        <v>86</v>
      </c>
      <c r="B102" s="19" t="s">
        <v>185</v>
      </c>
      <c r="C102" s="39" t="s">
        <v>82</v>
      </c>
      <c r="D102" s="465">
        <f>'Ср День 3 Нед 2'!AB102</f>
        <v>0</v>
      </c>
      <c r="E102" s="471"/>
      <c r="F102" s="38"/>
      <c r="G102" s="38"/>
      <c r="H102" s="38"/>
      <c r="I102" s="38"/>
      <c r="J102" s="38"/>
      <c r="K102" s="38"/>
      <c r="L102" s="490">
        <f t="shared" si="13"/>
        <v>0</v>
      </c>
      <c r="M102" s="490">
        <f t="shared" si="14"/>
        <v>0</v>
      </c>
      <c r="N102" s="38"/>
      <c r="O102" s="38"/>
      <c r="P102" s="38"/>
      <c r="Q102" s="18"/>
      <c r="R102" s="38"/>
      <c r="S102" s="38"/>
      <c r="T102" s="168">
        <f t="shared" si="15"/>
        <v>0</v>
      </c>
      <c r="U102" s="168">
        <f t="shared" si="16"/>
        <v>0</v>
      </c>
      <c r="V102" s="38"/>
      <c r="W102" s="38"/>
      <c r="X102" s="203">
        <f t="shared" si="17"/>
        <v>0</v>
      </c>
      <c r="Y102" s="162"/>
      <c r="Z102" s="38"/>
      <c r="AA102" s="38"/>
      <c r="AB102" s="170">
        <f t="shared" si="11"/>
        <v>0</v>
      </c>
      <c r="AC102" s="173">
        <f t="shared" si="18"/>
        <v>0</v>
      </c>
      <c r="AD102" s="459">
        <f t="shared" si="12"/>
        <v>0</v>
      </c>
    </row>
    <row r="103" spans="1:30" x14ac:dyDescent="0.25">
      <c r="A103" s="34"/>
      <c r="B103" s="270" t="s">
        <v>83</v>
      </c>
      <c r="C103" s="40"/>
      <c r="D103" s="465">
        <f>'Ср День 3 Нед 2'!AB103</f>
        <v>0</v>
      </c>
      <c r="E103" s="472"/>
      <c r="F103" s="145"/>
      <c r="G103" s="147"/>
      <c r="H103" s="147"/>
      <c r="I103" s="147"/>
      <c r="J103" s="38"/>
      <c r="K103" s="147"/>
      <c r="L103" s="490">
        <f t="shared" si="13"/>
        <v>0</v>
      </c>
      <c r="M103" s="490">
        <f t="shared" si="14"/>
        <v>0</v>
      </c>
      <c r="N103" s="145"/>
      <c r="O103" s="145"/>
      <c r="P103" s="147"/>
      <c r="Q103" s="14"/>
      <c r="R103" s="38"/>
      <c r="S103" s="147"/>
      <c r="T103" s="168">
        <f t="shared" si="15"/>
        <v>0</v>
      </c>
      <c r="U103" s="168">
        <f t="shared" si="16"/>
        <v>0</v>
      </c>
      <c r="V103" s="147"/>
      <c r="W103" s="147"/>
      <c r="X103" s="203">
        <f t="shared" si="17"/>
        <v>0</v>
      </c>
      <c r="Y103" s="185"/>
      <c r="Z103" s="147"/>
      <c r="AA103" s="147"/>
      <c r="AB103" s="170">
        <f t="shared" ref="AB103:AB134" si="19">(AA103+Z103+Y103)*$AB$5</f>
        <v>0</v>
      </c>
      <c r="AC103" s="173">
        <f t="shared" si="18"/>
        <v>0</v>
      </c>
      <c r="AD103" s="459">
        <f t="shared" ref="AD103:AD134" si="20">(D103+E103)-AC103</f>
        <v>0</v>
      </c>
    </row>
    <row r="104" spans="1:30" x14ac:dyDescent="0.25">
      <c r="A104" s="15">
        <v>87</v>
      </c>
      <c r="B104" s="16" t="s">
        <v>84</v>
      </c>
      <c r="C104" s="29" t="s">
        <v>12</v>
      </c>
      <c r="D104" s="465">
        <f>'Ср День 3 Нед 2'!AB104</f>
        <v>-5.7600000000000004E-3</v>
      </c>
      <c r="E104" s="470"/>
      <c r="F104" s="38"/>
      <c r="G104" s="38"/>
      <c r="H104" s="38"/>
      <c r="I104" s="38"/>
      <c r="J104" s="38"/>
      <c r="K104" s="38"/>
      <c r="L104" s="490">
        <f t="shared" si="13"/>
        <v>0</v>
      </c>
      <c r="M104" s="490">
        <f t="shared" si="14"/>
        <v>0</v>
      </c>
      <c r="N104" s="38"/>
      <c r="O104" s="38"/>
      <c r="P104" s="38"/>
      <c r="Q104" s="18"/>
      <c r="R104" s="38"/>
      <c r="S104" s="38"/>
      <c r="T104" s="168">
        <f t="shared" si="15"/>
        <v>0</v>
      </c>
      <c r="U104" s="168">
        <f t="shared" ref="U104:U135" si="21">(O104+P104+Q104+S104)*$U$5</f>
        <v>0</v>
      </c>
      <c r="V104" s="38"/>
      <c r="W104" s="38"/>
      <c r="X104" s="203">
        <f t="shared" si="17"/>
        <v>0</v>
      </c>
      <c r="Y104" s="222">
        <v>9.6000000000000002E-4</v>
      </c>
      <c r="Z104" s="38"/>
      <c r="AA104" s="38"/>
      <c r="AB104" s="170">
        <f t="shared" si="19"/>
        <v>9.6000000000000002E-4</v>
      </c>
      <c r="AC104" s="173">
        <f t="shared" si="18"/>
        <v>9.6000000000000002E-4</v>
      </c>
      <c r="AD104" s="459">
        <f t="shared" si="20"/>
        <v>-6.7200000000000003E-3</v>
      </c>
    </row>
    <row r="105" spans="1:30" x14ac:dyDescent="0.25">
      <c r="A105" s="40"/>
      <c r="B105" s="322">
        <v>4.8000000000000001E-2</v>
      </c>
      <c r="C105" s="39" t="s">
        <v>82</v>
      </c>
      <c r="D105" s="465">
        <f>'Ср День 3 Нед 2'!AB105</f>
        <v>0</v>
      </c>
      <c r="E105" s="471"/>
      <c r="F105" s="46"/>
      <c r="G105" s="149"/>
      <c r="H105" s="149"/>
      <c r="I105" s="46"/>
      <c r="J105" s="38"/>
      <c r="K105" s="46"/>
      <c r="L105" s="490">
        <f t="shared" si="13"/>
        <v>0</v>
      </c>
      <c r="M105" s="490">
        <f t="shared" si="14"/>
        <v>0</v>
      </c>
      <c r="N105" s="149"/>
      <c r="O105" s="149"/>
      <c r="P105" s="46"/>
      <c r="Q105" s="84"/>
      <c r="R105" s="38"/>
      <c r="S105" s="46"/>
      <c r="T105" s="168">
        <f t="shared" si="15"/>
        <v>0</v>
      </c>
      <c r="U105" s="168">
        <f t="shared" si="21"/>
        <v>0</v>
      </c>
      <c r="V105" s="150"/>
      <c r="W105" s="46"/>
      <c r="X105" s="203">
        <f t="shared" si="17"/>
        <v>0</v>
      </c>
      <c r="Y105" s="186"/>
      <c r="Z105" s="149"/>
      <c r="AA105" s="58"/>
      <c r="AB105" s="170">
        <f t="shared" si="19"/>
        <v>0</v>
      </c>
      <c r="AC105" s="173">
        <f t="shared" si="18"/>
        <v>0</v>
      </c>
      <c r="AD105" s="459">
        <f t="shared" si="20"/>
        <v>0</v>
      </c>
    </row>
    <row r="106" spans="1:30" x14ac:dyDescent="0.25">
      <c r="A106" s="45"/>
      <c r="B106" s="271" t="s">
        <v>189</v>
      </c>
      <c r="C106" s="35"/>
      <c r="D106" s="465">
        <f>'Ср День 3 Нед 2'!AB106</f>
        <v>0</v>
      </c>
      <c r="E106" s="473"/>
      <c r="F106" s="35"/>
      <c r="G106" s="38"/>
      <c r="H106" s="38"/>
      <c r="I106" s="35"/>
      <c r="J106" s="38"/>
      <c r="K106" s="49"/>
      <c r="L106" s="490">
        <f t="shared" si="13"/>
        <v>0</v>
      </c>
      <c r="M106" s="490">
        <f t="shared" si="14"/>
        <v>0</v>
      </c>
      <c r="N106" s="38"/>
      <c r="O106" s="38"/>
      <c r="P106" s="35"/>
      <c r="Q106" s="18"/>
      <c r="R106" s="38"/>
      <c r="S106" s="49"/>
      <c r="T106" s="168">
        <f t="shared" si="15"/>
        <v>0</v>
      </c>
      <c r="U106" s="168">
        <f t="shared" si="21"/>
        <v>0</v>
      </c>
      <c r="V106" s="148"/>
      <c r="W106" s="35"/>
      <c r="X106" s="203">
        <f t="shared" si="17"/>
        <v>0</v>
      </c>
      <c r="Y106" s="162"/>
      <c r="Z106" s="38"/>
      <c r="AA106" s="53"/>
      <c r="AB106" s="170">
        <f t="shared" si="19"/>
        <v>0</v>
      </c>
      <c r="AC106" s="173">
        <f t="shared" si="18"/>
        <v>0</v>
      </c>
      <c r="AD106" s="459">
        <f t="shared" si="20"/>
        <v>0</v>
      </c>
    </row>
    <row r="107" spans="1:30" x14ac:dyDescent="0.25">
      <c r="A107" s="15">
        <v>88</v>
      </c>
      <c r="B107" s="19" t="s">
        <v>71</v>
      </c>
      <c r="C107" s="20" t="s">
        <v>12</v>
      </c>
      <c r="D107" s="465">
        <f>'Ср День 3 Нед 2'!AB107</f>
        <v>0</v>
      </c>
      <c r="E107" s="465"/>
      <c r="F107" s="35"/>
      <c r="G107" s="38"/>
      <c r="H107" s="38"/>
      <c r="I107" s="35"/>
      <c r="J107" s="38"/>
      <c r="K107" s="35"/>
      <c r="L107" s="490">
        <f t="shared" si="13"/>
        <v>0</v>
      </c>
      <c r="M107" s="490">
        <f t="shared" si="14"/>
        <v>0</v>
      </c>
      <c r="N107" s="144"/>
      <c r="O107" s="144"/>
      <c r="P107" s="35"/>
      <c r="Q107" s="18"/>
      <c r="R107" s="38"/>
      <c r="S107" s="35"/>
      <c r="T107" s="168">
        <f t="shared" si="15"/>
        <v>0</v>
      </c>
      <c r="U107" s="168">
        <f t="shared" si="21"/>
        <v>0</v>
      </c>
      <c r="V107" s="38"/>
      <c r="W107" s="35"/>
      <c r="X107" s="203">
        <f t="shared" si="17"/>
        <v>0</v>
      </c>
      <c r="Y107" s="162"/>
      <c r="Z107" s="38"/>
      <c r="AA107" s="35"/>
      <c r="AB107" s="170">
        <f t="shared" si="19"/>
        <v>0</v>
      </c>
      <c r="AC107" s="173">
        <f t="shared" si="18"/>
        <v>0</v>
      </c>
      <c r="AD107" s="459">
        <f t="shared" si="20"/>
        <v>0</v>
      </c>
    </row>
    <row r="108" spans="1:30" x14ac:dyDescent="0.25">
      <c r="A108" s="15">
        <v>89</v>
      </c>
      <c r="B108" s="24" t="s">
        <v>102</v>
      </c>
      <c r="C108" s="25" t="s">
        <v>12</v>
      </c>
      <c r="D108" s="465">
        <f>'Ср День 3 Нед 2'!AB108</f>
        <v>0</v>
      </c>
      <c r="E108" s="467"/>
      <c r="F108" s="35"/>
      <c r="G108" s="38"/>
      <c r="H108" s="38"/>
      <c r="I108" s="35"/>
      <c r="J108" s="38"/>
      <c r="K108" s="35"/>
      <c r="L108" s="490">
        <f t="shared" si="13"/>
        <v>0</v>
      </c>
      <c r="M108" s="490">
        <f t="shared" si="14"/>
        <v>0</v>
      </c>
      <c r="N108" s="144"/>
      <c r="O108" s="144"/>
      <c r="P108" s="35"/>
      <c r="Q108" s="18"/>
      <c r="R108" s="38"/>
      <c r="S108" s="35"/>
      <c r="T108" s="168">
        <f t="shared" si="15"/>
        <v>0</v>
      </c>
      <c r="U108" s="168">
        <f t="shared" si="21"/>
        <v>0</v>
      </c>
      <c r="V108" s="38"/>
      <c r="W108" s="35"/>
      <c r="X108" s="203">
        <f t="shared" si="17"/>
        <v>0</v>
      </c>
      <c r="Y108" s="162"/>
      <c r="Z108" s="38"/>
      <c r="AA108" s="35"/>
      <c r="AB108" s="170">
        <f t="shared" si="19"/>
        <v>0</v>
      </c>
      <c r="AC108" s="173">
        <f t="shared" si="18"/>
        <v>0</v>
      </c>
      <c r="AD108" s="459">
        <f t="shared" si="20"/>
        <v>0</v>
      </c>
    </row>
    <row r="109" spans="1:30" x14ac:dyDescent="0.25">
      <c r="A109" s="15">
        <v>90</v>
      </c>
      <c r="B109" s="24" t="s">
        <v>80</v>
      </c>
      <c r="C109" s="25" t="s">
        <v>12</v>
      </c>
      <c r="D109" s="465">
        <f>'Ср День 3 Нед 2'!AB109</f>
        <v>0</v>
      </c>
      <c r="E109" s="467"/>
      <c r="F109" s="35"/>
      <c r="G109" s="38"/>
      <c r="H109" s="38"/>
      <c r="I109" s="35"/>
      <c r="J109" s="38"/>
      <c r="K109" s="35"/>
      <c r="L109" s="490">
        <f t="shared" si="13"/>
        <v>0</v>
      </c>
      <c r="M109" s="490">
        <f t="shared" si="14"/>
        <v>0</v>
      </c>
      <c r="N109" s="144"/>
      <c r="O109" s="144"/>
      <c r="P109" s="35"/>
      <c r="Q109" s="18"/>
      <c r="R109" s="38"/>
      <c r="S109" s="35"/>
      <c r="T109" s="168">
        <f t="shared" si="15"/>
        <v>0</v>
      </c>
      <c r="U109" s="168">
        <f t="shared" si="21"/>
        <v>0</v>
      </c>
      <c r="V109" s="38"/>
      <c r="W109" s="35"/>
      <c r="X109" s="203">
        <f t="shared" si="17"/>
        <v>0</v>
      </c>
      <c r="Y109" s="162"/>
      <c r="Z109" s="38"/>
      <c r="AA109" s="35"/>
      <c r="AB109" s="170">
        <f t="shared" si="19"/>
        <v>0</v>
      </c>
      <c r="AC109" s="173">
        <f t="shared" si="18"/>
        <v>0</v>
      </c>
      <c r="AD109" s="459">
        <f t="shared" si="20"/>
        <v>0</v>
      </c>
    </row>
    <row r="110" spans="1:30" x14ac:dyDescent="0.25">
      <c r="A110" s="15">
        <v>91</v>
      </c>
      <c r="B110" s="16" t="s">
        <v>103</v>
      </c>
      <c r="C110" s="25" t="s">
        <v>12</v>
      </c>
      <c r="D110" s="465">
        <f>'Ср День 3 Нед 2'!AB110</f>
        <v>0</v>
      </c>
      <c r="E110" s="467"/>
      <c r="F110" s="35"/>
      <c r="G110" s="38"/>
      <c r="H110" s="38"/>
      <c r="I110" s="35"/>
      <c r="J110" s="38"/>
      <c r="K110" s="35"/>
      <c r="L110" s="490">
        <f t="shared" si="13"/>
        <v>0</v>
      </c>
      <c r="M110" s="490">
        <f t="shared" si="14"/>
        <v>0</v>
      </c>
      <c r="N110" s="144"/>
      <c r="O110" s="144"/>
      <c r="P110" s="35"/>
      <c r="Q110" s="18"/>
      <c r="R110" s="38"/>
      <c r="S110" s="35"/>
      <c r="T110" s="168">
        <f t="shared" si="15"/>
        <v>0</v>
      </c>
      <c r="U110" s="168">
        <f t="shared" si="21"/>
        <v>0</v>
      </c>
      <c r="V110" s="38"/>
      <c r="W110" s="35"/>
      <c r="X110" s="203">
        <f t="shared" si="17"/>
        <v>0</v>
      </c>
      <c r="Y110" s="162"/>
      <c r="Z110" s="38"/>
      <c r="AA110" s="35"/>
      <c r="AB110" s="170">
        <f t="shared" si="19"/>
        <v>0</v>
      </c>
      <c r="AC110" s="173">
        <f t="shared" si="18"/>
        <v>0</v>
      </c>
      <c r="AD110" s="459">
        <f t="shared" si="20"/>
        <v>0</v>
      </c>
    </row>
    <row r="111" spans="1:30" x14ac:dyDescent="0.25">
      <c r="A111" s="15">
        <v>92</v>
      </c>
      <c r="B111" s="16" t="s">
        <v>104</v>
      </c>
      <c r="C111" s="25" t="s">
        <v>12</v>
      </c>
      <c r="D111" s="465">
        <f>'Ср День 3 Нед 2'!AB111</f>
        <v>0</v>
      </c>
      <c r="E111" s="467"/>
      <c r="F111" s="35"/>
      <c r="G111" s="38"/>
      <c r="H111" s="38"/>
      <c r="I111" s="35"/>
      <c r="J111" s="38"/>
      <c r="K111" s="35"/>
      <c r="L111" s="490">
        <f t="shared" si="13"/>
        <v>0</v>
      </c>
      <c r="M111" s="490">
        <f t="shared" si="14"/>
        <v>0</v>
      </c>
      <c r="N111" s="144"/>
      <c r="O111" s="144"/>
      <c r="P111" s="35"/>
      <c r="Q111" s="18"/>
      <c r="R111" s="38"/>
      <c r="S111" s="35"/>
      <c r="T111" s="168">
        <f t="shared" si="15"/>
        <v>0</v>
      </c>
      <c r="U111" s="168">
        <f t="shared" si="21"/>
        <v>0</v>
      </c>
      <c r="V111" s="38"/>
      <c r="W111" s="35"/>
      <c r="X111" s="203">
        <f t="shared" si="17"/>
        <v>0</v>
      </c>
      <c r="Y111" s="162"/>
      <c r="Z111" s="38"/>
      <c r="AA111" s="35"/>
      <c r="AB111" s="170">
        <f t="shared" si="19"/>
        <v>0</v>
      </c>
      <c r="AC111" s="173">
        <f t="shared" si="18"/>
        <v>0</v>
      </c>
      <c r="AD111" s="459">
        <f t="shared" si="20"/>
        <v>0</v>
      </c>
    </row>
    <row r="112" spans="1:30" x14ac:dyDescent="0.25">
      <c r="A112" s="15">
        <v>93</v>
      </c>
      <c r="B112" s="24" t="s">
        <v>108</v>
      </c>
      <c r="C112" s="25" t="s">
        <v>12</v>
      </c>
      <c r="D112" s="465">
        <f>'Ср День 3 Нед 2'!AB112</f>
        <v>0</v>
      </c>
      <c r="E112" s="467"/>
      <c r="F112" s="35"/>
      <c r="G112" s="38"/>
      <c r="H112" s="38"/>
      <c r="I112" s="35"/>
      <c r="J112" s="38"/>
      <c r="K112" s="35"/>
      <c r="L112" s="490">
        <f t="shared" si="13"/>
        <v>0</v>
      </c>
      <c r="M112" s="490">
        <f t="shared" si="14"/>
        <v>0</v>
      </c>
      <c r="N112" s="144"/>
      <c r="O112" s="144"/>
      <c r="P112" s="35"/>
      <c r="Q112" s="18"/>
      <c r="R112" s="38"/>
      <c r="S112" s="35"/>
      <c r="T112" s="168">
        <f t="shared" si="15"/>
        <v>0</v>
      </c>
      <c r="U112" s="168">
        <f t="shared" si="21"/>
        <v>0</v>
      </c>
      <c r="V112" s="38"/>
      <c r="W112" s="35"/>
      <c r="X112" s="203">
        <f t="shared" si="17"/>
        <v>0</v>
      </c>
      <c r="Y112" s="162"/>
      <c r="Z112" s="38"/>
      <c r="AA112" s="35"/>
      <c r="AB112" s="170">
        <f t="shared" si="19"/>
        <v>0</v>
      </c>
      <c r="AC112" s="173">
        <f t="shared" si="18"/>
        <v>0</v>
      </c>
      <c r="AD112" s="459">
        <f t="shared" si="20"/>
        <v>0</v>
      </c>
    </row>
    <row r="113" spans="1:30" x14ac:dyDescent="0.25">
      <c r="A113" s="15">
        <v>94</v>
      </c>
      <c r="B113" s="24" t="s">
        <v>79</v>
      </c>
      <c r="C113" s="25" t="s">
        <v>12</v>
      </c>
      <c r="D113" s="465">
        <f>'Ср День 3 Нед 2'!AB113</f>
        <v>0</v>
      </c>
      <c r="E113" s="467"/>
      <c r="F113" s="35"/>
      <c r="G113" s="38"/>
      <c r="H113" s="38"/>
      <c r="I113" s="35"/>
      <c r="J113" s="38"/>
      <c r="K113" s="35"/>
      <c r="L113" s="490">
        <f t="shared" si="13"/>
        <v>0</v>
      </c>
      <c r="M113" s="490">
        <f t="shared" si="14"/>
        <v>0</v>
      </c>
      <c r="N113" s="144"/>
      <c r="O113" s="144"/>
      <c r="P113" s="35"/>
      <c r="Q113" s="18"/>
      <c r="R113" s="38"/>
      <c r="S113" s="35"/>
      <c r="T113" s="168">
        <f t="shared" si="15"/>
        <v>0</v>
      </c>
      <c r="U113" s="168">
        <f t="shared" si="21"/>
        <v>0</v>
      </c>
      <c r="V113" s="38"/>
      <c r="W113" s="35"/>
      <c r="X113" s="203">
        <f t="shared" si="17"/>
        <v>0</v>
      </c>
      <c r="Y113" s="162"/>
      <c r="Z113" s="38"/>
      <c r="AA113" s="35"/>
      <c r="AB113" s="170">
        <f t="shared" si="19"/>
        <v>0</v>
      </c>
      <c r="AC113" s="173">
        <f t="shared" si="18"/>
        <v>0</v>
      </c>
      <c r="AD113" s="459">
        <f t="shared" si="20"/>
        <v>0</v>
      </c>
    </row>
    <row r="114" spans="1:30" x14ac:dyDescent="0.25">
      <c r="A114" s="15"/>
      <c r="B114" s="268" t="s">
        <v>61</v>
      </c>
      <c r="C114" s="7"/>
      <c r="D114" s="465">
        <f>'Ср День 3 Нед 2'!AB114</f>
        <v>0</v>
      </c>
      <c r="E114" s="52"/>
      <c r="F114" s="38"/>
      <c r="G114" s="38"/>
      <c r="H114" s="38"/>
      <c r="I114" s="38"/>
      <c r="J114" s="38"/>
      <c r="K114" s="38"/>
      <c r="L114" s="490">
        <f t="shared" si="13"/>
        <v>0</v>
      </c>
      <c r="M114" s="490">
        <f t="shared" si="14"/>
        <v>0</v>
      </c>
      <c r="N114" s="38"/>
      <c r="O114" s="38"/>
      <c r="P114" s="38"/>
      <c r="Q114" s="144"/>
      <c r="R114" s="38"/>
      <c r="S114" s="38"/>
      <c r="T114" s="168">
        <f t="shared" si="15"/>
        <v>0</v>
      </c>
      <c r="U114" s="168">
        <f t="shared" si="21"/>
        <v>0</v>
      </c>
      <c r="V114" s="38"/>
      <c r="W114" s="38"/>
      <c r="X114" s="203">
        <f t="shared" si="17"/>
        <v>0</v>
      </c>
      <c r="Y114" s="162"/>
      <c r="Z114" s="38"/>
      <c r="AA114" s="38"/>
      <c r="AB114" s="170">
        <f t="shared" si="19"/>
        <v>0</v>
      </c>
      <c r="AC114" s="173">
        <f t="shared" si="18"/>
        <v>0</v>
      </c>
      <c r="AD114" s="459">
        <f t="shared" si="20"/>
        <v>0</v>
      </c>
    </row>
    <row r="115" spans="1:30" x14ac:dyDescent="0.25">
      <c r="A115" s="15">
        <v>95</v>
      </c>
      <c r="B115" s="16" t="s">
        <v>1</v>
      </c>
      <c r="C115" s="17" t="s">
        <v>12</v>
      </c>
      <c r="D115" s="465">
        <f>'Ср День 3 Нед 2'!AB115</f>
        <v>0</v>
      </c>
      <c r="E115" s="465"/>
      <c r="F115" s="38"/>
      <c r="G115" s="38"/>
      <c r="H115" s="38"/>
      <c r="I115" s="38"/>
      <c r="J115" s="38"/>
      <c r="K115" s="38"/>
      <c r="L115" s="490">
        <f t="shared" si="13"/>
        <v>0</v>
      </c>
      <c r="M115" s="490">
        <f t="shared" si="14"/>
        <v>0</v>
      </c>
      <c r="N115" s="38"/>
      <c r="O115" s="38"/>
      <c r="P115" s="38"/>
      <c r="Q115" s="144"/>
      <c r="R115" s="38"/>
      <c r="S115" s="38"/>
      <c r="T115" s="168">
        <f t="shared" si="15"/>
        <v>0</v>
      </c>
      <c r="U115" s="168">
        <f t="shared" si="21"/>
        <v>0</v>
      </c>
      <c r="V115" s="38"/>
      <c r="W115" s="203">
        <v>1.4999999999999999E-2</v>
      </c>
      <c r="X115" s="203">
        <f t="shared" si="17"/>
        <v>1.4999999999999999E-2</v>
      </c>
      <c r="Y115" s="162"/>
      <c r="Z115" s="38"/>
      <c r="AA115" s="38"/>
      <c r="AB115" s="170">
        <f t="shared" si="19"/>
        <v>0</v>
      </c>
      <c r="AC115" s="173">
        <f t="shared" si="18"/>
        <v>1.4999999999999999E-2</v>
      </c>
      <c r="AD115" s="459">
        <f t="shared" si="20"/>
        <v>-1.4999999999999999E-2</v>
      </c>
    </row>
    <row r="116" spans="1:30" x14ac:dyDescent="0.25">
      <c r="A116" s="15">
        <v>96</v>
      </c>
      <c r="B116" s="19" t="s">
        <v>62</v>
      </c>
      <c r="C116" s="20" t="s">
        <v>12</v>
      </c>
      <c r="D116" s="465">
        <f>'Ср День 3 Нед 2'!AB116</f>
        <v>0</v>
      </c>
      <c r="E116" s="465"/>
      <c r="F116" s="38"/>
      <c r="G116" s="38"/>
      <c r="H116" s="38"/>
      <c r="I116" s="38"/>
      <c r="J116" s="38"/>
      <c r="K116" s="38"/>
      <c r="L116" s="490">
        <f t="shared" si="13"/>
        <v>0</v>
      </c>
      <c r="M116" s="490">
        <f t="shared" si="14"/>
        <v>0</v>
      </c>
      <c r="N116" s="38"/>
      <c r="O116" s="38"/>
      <c r="P116" s="38"/>
      <c r="Q116" s="144"/>
      <c r="R116" s="38"/>
      <c r="S116" s="38"/>
      <c r="T116" s="168">
        <f t="shared" si="15"/>
        <v>0</v>
      </c>
      <c r="U116" s="168">
        <f t="shared" si="21"/>
        <v>0</v>
      </c>
      <c r="V116" s="38"/>
      <c r="W116" s="38"/>
      <c r="X116" s="203">
        <f t="shared" si="17"/>
        <v>0</v>
      </c>
      <c r="Y116" s="162"/>
      <c r="Z116" s="38"/>
      <c r="AA116" s="38"/>
      <c r="AB116" s="170">
        <f t="shared" si="19"/>
        <v>0</v>
      </c>
      <c r="AC116" s="173">
        <f t="shared" si="18"/>
        <v>0</v>
      </c>
      <c r="AD116" s="459">
        <f t="shared" si="20"/>
        <v>0</v>
      </c>
    </row>
    <row r="117" spans="1:30" x14ac:dyDescent="0.25">
      <c r="A117" s="15">
        <v>97</v>
      </c>
      <c r="B117" s="19" t="s">
        <v>89</v>
      </c>
      <c r="C117" s="20" t="s">
        <v>12</v>
      </c>
      <c r="D117" s="465">
        <f>'Ср День 3 Нед 2'!AB117</f>
        <v>0</v>
      </c>
      <c r="E117" s="465"/>
      <c r="F117" s="38"/>
      <c r="G117" s="38"/>
      <c r="H117" s="38"/>
      <c r="I117" s="38"/>
      <c r="J117" s="38"/>
      <c r="K117" s="38"/>
      <c r="L117" s="490">
        <f t="shared" si="13"/>
        <v>0</v>
      </c>
      <c r="M117" s="490">
        <f t="shared" si="14"/>
        <v>0</v>
      </c>
      <c r="N117" s="38"/>
      <c r="O117" s="38"/>
      <c r="P117" s="38"/>
      <c r="Q117" s="144"/>
      <c r="R117" s="38"/>
      <c r="S117" s="38"/>
      <c r="T117" s="168">
        <f t="shared" si="15"/>
        <v>0</v>
      </c>
      <c r="U117" s="168">
        <f t="shared" si="21"/>
        <v>0</v>
      </c>
      <c r="V117" s="38"/>
      <c r="W117" s="38"/>
      <c r="X117" s="203">
        <f t="shared" si="17"/>
        <v>0</v>
      </c>
      <c r="Y117" s="162"/>
      <c r="Z117" s="38"/>
      <c r="AA117" s="38"/>
      <c r="AB117" s="170">
        <f t="shared" si="19"/>
        <v>0</v>
      </c>
      <c r="AC117" s="173">
        <f t="shared" si="18"/>
        <v>0</v>
      </c>
      <c r="AD117" s="459">
        <f t="shared" si="20"/>
        <v>0</v>
      </c>
    </row>
    <row r="118" spans="1:30" x14ac:dyDescent="0.25">
      <c r="A118" s="15">
        <v>98</v>
      </c>
      <c r="B118" s="19" t="s">
        <v>63</v>
      </c>
      <c r="C118" s="20" t="s">
        <v>12</v>
      </c>
      <c r="D118" s="465">
        <f>'Ср День 3 Нед 2'!AB118</f>
        <v>0</v>
      </c>
      <c r="E118" s="465"/>
      <c r="F118" s="38"/>
      <c r="G118" s="38"/>
      <c r="H118" s="38"/>
      <c r="I118" s="38"/>
      <c r="J118" s="38"/>
      <c r="K118" s="38"/>
      <c r="L118" s="490">
        <f t="shared" si="13"/>
        <v>0</v>
      </c>
      <c r="M118" s="490">
        <f t="shared" si="14"/>
        <v>0</v>
      </c>
      <c r="N118" s="38"/>
      <c r="O118" s="38"/>
      <c r="P118" s="38"/>
      <c r="Q118" s="144"/>
      <c r="R118" s="38"/>
      <c r="S118" s="38"/>
      <c r="T118" s="168">
        <f t="shared" si="15"/>
        <v>0</v>
      </c>
      <c r="U118" s="168">
        <f t="shared" si="21"/>
        <v>0</v>
      </c>
      <c r="V118" s="38"/>
      <c r="W118" s="38"/>
      <c r="X118" s="203">
        <f t="shared" si="17"/>
        <v>0</v>
      </c>
      <c r="Y118" s="162"/>
      <c r="Z118" s="38"/>
      <c r="AA118" s="38"/>
      <c r="AB118" s="170">
        <f t="shared" si="19"/>
        <v>0</v>
      </c>
      <c r="AC118" s="173">
        <f t="shared" si="18"/>
        <v>0</v>
      </c>
      <c r="AD118" s="459">
        <f t="shared" si="20"/>
        <v>0</v>
      </c>
    </row>
    <row r="119" spans="1:30" x14ac:dyDescent="0.25">
      <c r="A119" s="15">
        <v>99</v>
      </c>
      <c r="B119" s="16" t="s">
        <v>64</v>
      </c>
      <c r="C119" s="17" t="s">
        <v>12</v>
      </c>
      <c r="D119" s="465">
        <f>'Ср День 3 Нед 2'!AB119</f>
        <v>-0.05</v>
      </c>
      <c r="E119" s="465"/>
      <c r="F119" s="38"/>
      <c r="G119" s="38"/>
      <c r="H119" s="38"/>
      <c r="I119" s="38"/>
      <c r="J119" s="38"/>
      <c r="K119" s="38"/>
      <c r="L119" s="490">
        <f t="shared" si="13"/>
        <v>0</v>
      </c>
      <c r="M119" s="490">
        <f t="shared" si="14"/>
        <v>0</v>
      </c>
      <c r="N119" s="38"/>
      <c r="O119" s="38"/>
      <c r="P119" s="38"/>
      <c r="Q119" s="144"/>
      <c r="R119" s="38"/>
      <c r="S119" s="38"/>
      <c r="T119" s="168">
        <f t="shared" si="15"/>
        <v>0</v>
      </c>
      <c r="U119" s="168">
        <f t="shared" si="21"/>
        <v>0</v>
      </c>
      <c r="V119" s="38"/>
      <c r="W119" s="203">
        <v>5.4999999999999997E-3</v>
      </c>
      <c r="X119" s="203">
        <f t="shared" si="17"/>
        <v>5.4999999999999997E-3</v>
      </c>
      <c r="Y119" s="162"/>
      <c r="Z119" s="38"/>
      <c r="AA119" s="38"/>
      <c r="AB119" s="170">
        <f t="shared" si="19"/>
        <v>0</v>
      </c>
      <c r="AC119" s="173">
        <f t="shared" si="18"/>
        <v>5.4999999999999997E-3</v>
      </c>
      <c r="AD119" s="459">
        <f t="shared" si="20"/>
        <v>-5.5500000000000001E-2</v>
      </c>
    </row>
    <row r="120" spans="1:30" x14ac:dyDescent="0.25">
      <c r="A120" s="15">
        <v>100</v>
      </c>
      <c r="B120" s="16" t="s">
        <v>65</v>
      </c>
      <c r="C120" s="17" t="s">
        <v>12</v>
      </c>
      <c r="D120" s="465">
        <f>'Ср День 3 Нед 2'!AB120</f>
        <v>-0.90240000000000009</v>
      </c>
      <c r="E120" s="465"/>
      <c r="F120" s="38"/>
      <c r="G120" s="404">
        <v>0.1</v>
      </c>
      <c r="H120" s="38"/>
      <c r="I120" s="38"/>
      <c r="J120" s="38"/>
      <c r="K120" s="38"/>
      <c r="L120" s="490">
        <f t="shared" si="13"/>
        <v>0.1</v>
      </c>
      <c r="M120" s="490">
        <f t="shared" si="14"/>
        <v>0</v>
      </c>
      <c r="N120" s="38"/>
      <c r="O120" s="38"/>
      <c r="P120" s="38"/>
      <c r="Q120" s="144"/>
      <c r="R120" s="38"/>
      <c r="S120" s="38"/>
      <c r="T120" s="168">
        <f t="shared" si="15"/>
        <v>0</v>
      </c>
      <c r="U120" s="168">
        <f t="shared" si="21"/>
        <v>0</v>
      </c>
      <c r="V120" s="38"/>
      <c r="W120" s="203">
        <v>2.2800000000000001E-2</v>
      </c>
      <c r="X120" s="203">
        <f t="shared" si="17"/>
        <v>2.2800000000000001E-2</v>
      </c>
      <c r="Y120" s="162"/>
      <c r="Z120" s="38"/>
      <c r="AA120" s="38"/>
      <c r="AB120" s="170">
        <f t="shared" si="19"/>
        <v>0</v>
      </c>
      <c r="AC120" s="173">
        <f t="shared" si="18"/>
        <v>0.12280000000000001</v>
      </c>
      <c r="AD120" s="459">
        <f t="shared" si="20"/>
        <v>-1.0252000000000001</v>
      </c>
    </row>
    <row r="121" spans="1:30" x14ac:dyDescent="0.25">
      <c r="A121" s="15"/>
      <c r="B121" s="268" t="s">
        <v>117</v>
      </c>
      <c r="C121" s="7"/>
      <c r="D121" s="465">
        <f>'Ср День 3 Нед 2'!AB121</f>
        <v>0</v>
      </c>
      <c r="E121" s="52"/>
      <c r="F121" s="38"/>
      <c r="G121" s="38"/>
      <c r="H121" s="38"/>
      <c r="I121" s="38"/>
      <c r="J121" s="38"/>
      <c r="K121" s="38"/>
      <c r="L121" s="490">
        <f t="shared" si="13"/>
        <v>0</v>
      </c>
      <c r="M121" s="490">
        <f t="shared" si="14"/>
        <v>0</v>
      </c>
      <c r="N121" s="38"/>
      <c r="O121" s="38"/>
      <c r="P121" s="38"/>
      <c r="Q121" s="144"/>
      <c r="R121" s="38"/>
      <c r="S121" s="38"/>
      <c r="T121" s="168">
        <f t="shared" si="15"/>
        <v>0</v>
      </c>
      <c r="U121" s="168">
        <f t="shared" si="21"/>
        <v>0</v>
      </c>
      <c r="V121" s="38"/>
      <c r="W121" s="38"/>
      <c r="X121" s="203">
        <f t="shared" si="17"/>
        <v>0</v>
      </c>
      <c r="Y121" s="162"/>
      <c r="Z121" s="38"/>
      <c r="AA121" s="38"/>
      <c r="AB121" s="170">
        <f t="shared" si="19"/>
        <v>0</v>
      </c>
      <c r="AC121" s="173">
        <f t="shared" si="18"/>
        <v>0</v>
      </c>
      <c r="AD121" s="459">
        <f t="shared" si="20"/>
        <v>0</v>
      </c>
    </row>
    <row r="122" spans="1:30" x14ac:dyDescent="0.25">
      <c r="A122" s="15">
        <v>101</v>
      </c>
      <c r="B122" s="16" t="s">
        <v>72</v>
      </c>
      <c r="C122" s="25" t="s">
        <v>12</v>
      </c>
      <c r="D122" s="465">
        <f>'Ср День 3 Нед 2'!AB122</f>
        <v>-0.29249999999999998</v>
      </c>
      <c r="E122" s="467"/>
      <c r="F122" s="38"/>
      <c r="G122" s="38"/>
      <c r="H122" s="38"/>
      <c r="I122" s="38"/>
      <c r="J122" s="38"/>
      <c r="K122" s="38"/>
      <c r="L122" s="490">
        <f t="shared" si="13"/>
        <v>0</v>
      </c>
      <c r="M122" s="490">
        <f t="shared" si="14"/>
        <v>0</v>
      </c>
      <c r="N122" s="38"/>
      <c r="O122" s="38"/>
      <c r="P122" s="38"/>
      <c r="Q122" s="144"/>
      <c r="R122" s="38"/>
      <c r="S122" s="38"/>
      <c r="T122" s="168">
        <f t="shared" si="15"/>
        <v>0</v>
      </c>
      <c r="U122" s="168">
        <f t="shared" si="21"/>
        <v>0</v>
      </c>
      <c r="V122" s="38"/>
      <c r="W122" s="38"/>
      <c r="X122" s="203">
        <f t="shared" si="17"/>
        <v>0</v>
      </c>
      <c r="Y122" s="162"/>
      <c r="Z122" s="38"/>
      <c r="AA122" s="38"/>
      <c r="AB122" s="170">
        <f t="shared" si="19"/>
        <v>0</v>
      </c>
      <c r="AC122" s="173">
        <f t="shared" si="18"/>
        <v>0</v>
      </c>
      <c r="AD122" s="459">
        <f t="shared" si="20"/>
        <v>-0.29249999999999998</v>
      </c>
    </row>
    <row r="123" spans="1:30" x14ac:dyDescent="0.25">
      <c r="A123" s="15">
        <v>102</v>
      </c>
      <c r="B123" s="16" t="s">
        <v>73</v>
      </c>
      <c r="C123" s="25" t="s">
        <v>12</v>
      </c>
      <c r="D123" s="465">
        <f>'Ср День 3 Нед 2'!AB123</f>
        <v>-1.7086700000000001</v>
      </c>
      <c r="E123" s="467"/>
      <c r="F123" s="38"/>
      <c r="G123" s="38"/>
      <c r="H123" s="38"/>
      <c r="I123" s="38"/>
      <c r="J123" s="38"/>
      <c r="K123" s="38"/>
      <c r="L123" s="490">
        <f t="shared" si="13"/>
        <v>0</v>
      </c>
      <c r="M123" s="490">
        <f t="shared" si="14"/>
        <v>0</v>
      </c>
      <c r="N123" s="38"/>
      <c r="O123" s="38"/>
      <c r="P123" s="38"/>
      <c r="Q123" s="144"/>
      <c r="R123" s="38"/>
      <c r="S123" s="38"/>
      <c r="T123" s="168">
        <f t="shared" si="15"/>
        <v>0</v>
      </c>
      <c r="U123" s="168">
        <f t="shared" si="21"/>
        <v>0</v>
      </c>
      <c r="V123" s="38"/>
      <c r="W123" s="38"/>
      <c r="X123" s="203">
        <f t="shared" si="17"/>
        <v>0</v>
      </c>
      <c r="Y123" s="222">
        <v>6.6500000000000004E-2</v>
      </c>
      <c r="Z123" s="38"/>
      <c r="AA123" s="38"/>
      <c r="AB123" s="170">
        <f t="shared" si="19"/>
        <v>6.6500000000000004E-2</v>
      </c>
      <c r="AC123" s="173">
        <f t="shared" si="18"/>
        <v>6.6500000000000004E-2</v>
      </c>
      <c r="AD123" s="459">
        <f t="shared" si="20"/>
        <v>-1.7751700000000001</v>
      </c>
    </row>
    <row r="124" spans="1:30" x14ac:dyDescent="0.25">
      <c r="A124" s="15">
        <v>103</v>
      </c>
      <c r="B124" s="16" t="s">
        <v>74</v>
      </c>
      <c r="C124" s="25" t="s">
        <v>12</v>
      </c>
      <c r="D124" s="465">
        <f>'Ср День 3 Нед 2'!AB124</f>
        <v>-0.31009999999999999</v>
      </c>
      <c r="E124" s="467"/>
      <c r="F124" s="38"/>
      <c r="G124" s="38"/>
      <c r="H124" s="404">
        <v>2.1600000000000001E-2</v>
      </c>
      <c r="I124" s="38"/>
      <c r="J124" s="38"/>
      <c r="K124" s="38"/>
      <c r="L124" s="490">
        <f t="shared" si="13"/>
        <v>0</v>
      </c>
      <c r="M124" s="490">
        <f t="shared" si="14"/>
        <v>2.1600000000000001E-2</v>
      </c>
      <c r="N124" s="38"/>
      <c r="O124" s="38"/>
      <c r="P124" s="38"/>
      <c r="Q124" s="144"/>
      <c r="R124" s="38"/>
      <c r="S124" s="38"/>
      <c r="T124" s="168">
        <f t="shared" si="15"/>
        <v>0</v>
      </c>
      <c r="U124" s="168">
        <f t="shared" si="21"/>
        <v>0</v>
      </c>
      <c r="V124" s="38"/>
      <c r="W124" s="38"/>
      <c r="X124" s="203">
        <f t="shared" si="17"/>
        <v>0</v>
      </c>
      <c r="Y124" s="222">
        <v>1.319E-2</v>
      </c>
      <c r="Z124" s="38"/>
      <c r="AA124" s="38"/>
      <c r="AB124" s="170">
        <f t="shared" si="19"/>
        <v>1.319E-2</v>
      </c>
      <c r="AC124" s="173">
        <f t="shared" si="18"/>
        <v>3.4790000000000001E-2</v>
      </c>
      <c r="AD124" s="459">
        <f t="shared" si="20"/>
        <v>-0.34488999999999997</v>
      </c>
    </row>
    <row r="125" spans="1:30" x14ac:dyDescent="0.25">
      <c r="A125" s="15">
        <v>104</v>
      </c>
      <c r="B125" s="16" t="s">
        <v>75</v>
      </c>
      <c r="C125" s="25" t="s">
        <v>12</v>
      </c>
      <c r="D125" s="465">
        <f>'Ср День 3 Нед 2'!AB125</f>
        <v>-0.19775000000000004</v>
      </c>
      <c r="E125" s="467"/>
      <c r="F125" s="38"/>
      <c r="G125" s="38"/>
      <c r="H125" s="38"/>
      <c r="I125" s="38"/>
      <c r="J125" s="38"/>
      <c r="K125" s="38"/>
      <c r="L125" s="490">
        <f t="shared" si="13"/>
        <v>0</v>
      </c>
      <c r="M125" s="490">
        <f t="shared" si="14"/>
        <v>0</v>
      </c>
      <c r="N125" s="38"/>
      <c r="O125" s="38"/>
      <c r="P125" s="38"/>
      <c r="Q125" s="144"/>
      <c r="R125" s="38"/>
      <c r="S125" s="38"/>
      <c r="T125" s="168">
        <f t="shared" si="15"/>
        <v>0</v>
      </c>
      <c r="U125" s="168">
        <f t="shared" si="21"/>
        <v>0</v>
      </c>
      <c r="V125" s="38"/>
      <c r="W125" s="38"/>
      <c r="X125" s="203">
        <f t="shared" si="17"/>
        <v>0</v>
      </c>
      <c r="Y125" s="222">
        <v>1.6250000000000001E-2</v>
      </c>
      <c r="Z125" s="38"/>
      <c r="AA125" s="38"/>
      <c r="AB125" s="170">
        <f t="shared" si="19"/>
        <v>1.6250000000000001E-2</v>
      </c>
      <c r="AC125" s="173">
        <f t="shared" si="18"/>
        <v>1.6250000000000001E-2</v>
      </c>
      <c r="AD125" s="459">
        <f t="shared" si="20"/>
        <v>-0.21400000000000002</v>
      </c>
    </row>
    <row r="126" spans="1:30" x14ac:dyDescent="0.25">
      <c r="A126" s="15">
        <v>105</v>
      </c>
      <c r="B126" s="16" t="s">
        <v>77</v>
      </c>
      <c r="C126" s="25" t="s">
        <v>12</v>
      </c>
      <c r="D126" s="465">
        <f>'Ср День 3 Нед 2'!AB126</f>
        <v>-0.67599999999999993</v>
      </c>
      <c r="E126" s="467"/>
      <c r="F126" s="38"/>
      <c r="G126" s="38"/>
      <c r="H126" s="38"/>
      <c r="I126" s="38"/>
      <c r="J126" s="38"/>
      <c r="K126" s="38"/>
      <c r="L126" s="490">
        <f t="shared" si="13"/>
        <v>0</v>
      </c>
      <c r="M126" s="490">
        <f t="shared" si="14"/>
        <v>0</v>
      </c>
      <c r="N126" s="38"/>
      <c r="O126" s="38"/>
      <c r="P126" s="38"/>
      <c r="Q126" s="18"/>
      <c r="R126" s="38"/>
      <c r="S126" s="38"/>
      <c r="T126" s="168">
        <f t="shared" si="15"/>
        <v>0</v>
      </c>
      <c r="U126" s="168">
        <f t="shared" si="21"/>
        <v>0</v>
      </c>
      <c r="V126" s="38"/>
      <c r="W126" s="38"/>
      <c r="X126" s="203">
        <f t="shared" si="17"/>
        <v>0</v>
      </c>
      <c r="Y126" s="162"/>
      <c r="Z126" s="38"/>
      <c r="AA126" s="38"/>
      <c r="AB126" s="170">
        <f t="shared" si="19"/>
        <v>0</v>
      </c>
      <c r="AC126" s="173">
        <f t="shared" si="18"/>
        <v>0</v>
      </c>
      <c r="AD126" s="459">
        <f t="shared" si="20"/>
        <v>-0.67599999999999993</v>
      </c>
    </row>
    <row r="127" spans="1:30" x14ac:dyDescent="0.25">
      <c r="A127" s="15">
        <v>106</v>
      </c>
      <c r="B127" s="16" t="s">
        <v>76</v>
      </c>
      <c r="C127" s="25" t="s">
        <v>12</v>
      </c>
      <c r="D127" s="465">
        <f>'Ср День 3 Нед 2'!AB127</f>
        <v>0</v>
      </c>
      <c r="E127" s="467"/>
      <c r="F127" s="38"/>
      <c r="G127" s="38"/>
      <c r="H127" s="38"/>
      <c r="I127" s="38"/>
      <c r="J127" s="38"/>
      <c r="K127" s="38"/>
      <c r="L127" s="490">
        <f t="shared" si="13"/>
        <v>0</v>
      </c>
      <c r="M127" s="490">
        <f t="shared" si="14"/>
        <v>0</v>
      </c>
      <c r="N127" s="38"/>
      <c r="O127" s="38"/>
      <c r="P127" s="38"/>
      <c r="Q127" s="18"/>
      <c r="R127" s="38"/>
      <c r="S127" s="38"/>
      <c r="T127" s="168">
        <f t="shared" si="15"/>
        <v>0</v>
      </c>
      <c r="U127" s="168">
        <f t="shared" si="21"/>
        <v>0</v>
      </c>
      <c r="V127" s="38"/>
      <c r="W127" s="38"/>
      <c r="X127" s="203">
        <f t="shared" si="17"/>
        <v>0</v>
      </c>
      <c r="Y127" s="162"/>
      <c r="Z127" s="38"/>
      <c r="AA127" s="38"/>
      <c r="AB127" s="170">
        <f t="shared" si="19"/>
        <v>0</v>
      </c>
      <c r="AC127" s="173">
        <f t="shared" si="18"/>
        <v>0</v>
      </c>
      <c r="AD127" s="459">
        <f t="shared" si="20"/>
        <v>0</v>
      </c>
    </row>
    <row r="128" spans="1:30" x14ac:dyDescent="0.25">
      <c r="A128" s="15">
        <v>107</v>
      </c>
      <c r="B128" s="24" t="s">
        <v>78</v>
      </c>
      <c r="C128" s="25" t="s">
        <v>12</v>
      </c>
      <c r="D128" s="465">
        <f>'Ср День 3 Нед 2'!AB128</f>
        <v>0</v>
      </c>
      <c r="E128" s="467"/>
      <c r="F128" s="38"/>
      <c r="G128" s="38"/>
      <c r="H128" s="38"/>
      <c r="I128" s="38"/>
      <c r="J128" s="38"/>
      <c r="K128" s="38"/>
      <c r="L128" s="490">
        <f t="shared" si="13"/>
        <v>0</v>
      </c>
      <c r="M128" s="490">
        <f t="shared" si="14"/>
        <v>0</v>
      </c>
      <c r="N128" s="38"/>
      <c r="O128" s="38"/>
      <c r="P128" s="38"/>
      <c r="Q128" s="18"/>
      <c r="R128" s="38"/>
      <c r="S128" s="38"/>
      <c r="T128" s="168">
        <f t="shared" si="15"/>
        <v>0</v>
      </c>
      <c r="U128" s="168">
        <f t="shared" si="21"/>
        <v>0</v>
      </c>
      <c r="V128" s="38"/>
      <c r="W128" s="38"/>
      <c r="X128" s="203">
        <f t="shared" si="17"/>
        <v>0</v>
      </c>
      <c r="Y128" s="162"/>
      <c r="Z128" s="38"/>
      <c r="AA128" s="38"/>
      <c r="AB128" s="170">
        <f t="shared" si="19"/>
        <v>0</v>
      </c>
      <c r="AC128" s="173">
        <f t="shared" si="18"/>
        <v>0</v>
      </c>
      <c r="AD128" s="459">
        <f t="shared" si="20"/>
        <v>0</v>
      </c>
    </row>
    <row r="129" spans="1:30" x14ac:dyDescent="0.25">
      <c r="A129" s="15">
        <v>108</v>
      </c>
      <c r="B129" s="24" t="s">
        <v>105</v>
      </c>
      <c r="C129" s="25" t="s">
        <v>12</v>
      </c>
      <c r="D129" s="465">
        <f>'Ср День 3 Нед 2'!AB129</f>
        <v>0</v>
      </c>
      <c r="E129" s="467"/>
      <c r="F129" s="38"/>
      <c r="G129" s="38"/>
      <c r="H129" s="38"/>
      <c r="I129" s="38"/>
      <c r="J129" s="38"/>
      <c r="K129" s="38"/>
      <c r="L129" s="490">
        <f t="shared" si="13"/>
        <v>0</v>
      </c>
      <c r="M129" s="490">
        <f t="shared" si="14"/>
        <v>0</v>
      </c>
      <c r="N129" s="38"/>
      <c r="O129" s="38"/>
      <c r="P129" s="38"/>
      <c r="Q129" s="18"/>
      <c r="R129" s="38"/>
      <c r="S129" s="38"/>
      <c r="T129" s="168">
        <f t="shared" si="15"/>
        <v>0</v>
      </c>
      <c r="U129" s="168">
        <f t="shared" si="21"/>
        <v>0</v>
      </c>
      <c r="V129" s="38"/>
      <c r="W129" s="38"/>
      <c r="X129" s="203">
        <f t="shared" si="17"/>
        <v>0</v>
      </c>
      <c r="Y129" s="162"/>
      <c r="Z129" s="38"/>
      <c r="AA129" s="38"/>
      <c r="AB129" s="170">
        <f t="shared" si="19"/>
        <v>0</v>
      </c>
      <c r="AC129" s="173">
        <f t="shared" si="18"/>
        <v>0</v>
      </c>
      <c r="AD129" s="459">
        <f t="shared" si="20"/>
        <v>0</v>
      </c>
    </row>
    <row r="130" spans="1:30" x14ac:dyDescent="0.25">
      <c r="A130" s="15">
        <v>109</v>
      </c>
      <c r="B130" s="24" t="s">
        <v>190</v>
      </c>
      <c r="C130" s="25" t="s">
        <v>12</v>
      </c>
      <c r="D130" s="465">
        <f>'Ср День 3 Нед 2'!AB130</f>
        <v>0</v>
      </c>
      <c r="E130" s="467"/>
      <c r="F130" s="38"/>
      <c r="G130" s="38"/>
      <c r="H130" s="38"/>
      <c r="I130" s="38"/>
      <c r="J130" s="38"/>
      <c r="K130" s="38"/>
      <c r="L130" s="490">
        <f t="shared" si="13"/>
        <v>0</v>
      </c>
      <c r="M130" s="490">
        <f t="shared" si="14"/>
        <v>0</v>
      </c>
      <c r="N130" s="38"/>
      <c r="O130" s="38"/>
      <c r="P130" s="38"/>
      <c r="Q130" s="18"/>
      <c r="R130" s="38"/>
      <c r="S130" s="38"/>
      <c r="T130" s="168">
        <f t="shared" si="15"/>
        <v>0</v>
      </c>
      <c r="U130" s="168">
        <f t="shared" si="21"/>
        <v>0</v>
      </c>
      <c r="V130" s="38"/>
      <c r="W130" s="38"/>
      <c r="X130" s="203">
        <f t="shared" si="17"/>
        <v>0</v>
      </c>
      <c r="Y130" s="162"/>
      <c r="Z130" s="38"/>
      <c r="AA130" s="38"/>
      <c r="AB130" s="170">
        <f t="shared" si="19"/>
        <v>0</v>
      </c>
      <c r="AC130" s="173">
        <f t="shared" si="18"/>
        <v>0</v>
      </c>
      <c r="AD130" s="459">
        <f t="shared" si="20"/>
        <v>0</v>
      </c>
    </row>
    <row r="131" spans="1:30" x14ac:dyDescent="0.25">
      <c r="A131" s="225"/>
      <c r="B131" s="321" t="s">
        <v>214</v>
      </c>
      <c r="C131" s="56"/>
      <c r="D131" s="465">
        <f>'Ср День 3 Нед 2'!AB131</f>
        <v>0</v>
      </c>
      <c r="E131" s="474"/>
      <c r="F131" s="46"/>
      <c r="G131" s="149"/>
      <c r="H131" s="149"/>
      <c r="I131" s="46"/>
      <c r="J131" s="38"/>
      <c r="K131" s="46"/>
      <c r="L131" s="490">
        <f t="shared" si="13"/>
        <v>0</v>
      </c>
      <c r="M131" s="490">
        <f t="shared" si="14"/>
        <v>0</v>
      </c>
      <c r="N131" s="149"/>
      <c r="O131" s="149"/>
      <c r="P131" s="46"/>
      <c r="Q131" s="84"/>
      <c r="R131" s="38"/>
      <c r="S131" s="46"/>
      <c r="T131" s="168">
        <f t="shared" si="15"/>
        <v>0</v>
      </c>
      <c r="U131" s="168">
        <f t="shared" si="21"/>
        <v>0</v>
      </c>
      <c r="V131" s="149"/>
      <c r="W131" s="46"/>
      <c r="X131" s="203">
        <f t="shared" si="17"/>
        <v>0</v>
      </c>
      <c r="Y131" s="186"/>
      <c r="Z131" s="149"/>
      <c r="AA131" s="46"/>
      <c r="AB131" s="170">
        <f t="shared" si="19"/>
        <v>0</v>
      </c>
      <c r="AC131" s="173">
        <f t="shared" si="18"/>
        <v>0</v>
      </c>
      <c r="AD131" s="459">
        <f t="shared" si="20"/>
        <v>0</v>
      </c>
    </row>
    <row r="132" spans="1:30" x14ac:dyDescent="0.25">
      <c r="A132" s="65">
        <v>110</v>
      </c>
      <c r="B132" s="50" t="s">
        <v>93</v>
      </c>
      <c r="C132" s="57" t="s">
        <v>12</v>
      </c>
      <c r="D132" s="465">
        <f>'Ср День 3 Нед 2'!AB132</f>
        <v>0</v>
      </c>
      <c r="E132" s="475"/>
      <c r="F132" s="35"/>
      <c r="G132" s="38"/>
      <c r="H132" s="38"/>
      <c r="I132" s="35"/>
      <c r="J132" s="38"/>
      <c r="K132" s="49"/>
      <c r="L132" s="490">
        <f t="shared" si="13"/>
        <v>0</v>
      </c>
      <c r="M132" s="490">
        <f t="shared" si="14"/>
        <v>0</v>
      </c>
      <c r="N132" s="38"/>
      <c r="O132" s="38"/>
      <c r="P132" s="35"/>
      <c r="Q132" s="18"/>
      <c r="R132" s="38"/>
      <c r="S132" s="49"/>
      <c r="T132" s="168">
        <f t="shared" si="15"/>
        <v>0</v>
      </c>
      <c r="U132" s="168">
        <f t="shared" si="21"/>
        <v>0</v>
      </c>
      <c r="V132" s="148"/>
      <c r="W132" s="53"/>
      <c r="X132" s="203">
        <f t="shared" si="17"/>
        <v>0</v>
      </c>
      <c r="Y132" s="162"/>
      <c r="Z132" s="38"/>
      <c r="AA132" s="53"/>
      <c r="AB132" s="170">
        <f t="shared" si="19"/>
        <v>0</v>
      </c>
      <c r="AC132" s="173">
        <f t="shared" si="18"/>
        <v>0</v>
      </c>
      <c r="AD132" s="459">
        <f t="shared" si="20"/>
        <v>0</v>
      </c>
    </row>
    <row r="133" spans="1:30" x14ac:dyDescent="0.25">
      <c r="A133" s="65">
        <v>111</v>
      </c>
      <c r="B133" s="50" t="s">
        <v>94</v>
      </c>
      <c r="C133" s="57" t="s">
        <v>12</v>
      </c>
      <c r="D133" s="465">
        <f>'Ср День 3 Нед 2'!AB133</f>
        <v>0</v>
      </c>
      <c r="E133" s="475"/>
      <c r="F133" s="35"/>
      <c r="G133" s="38"/>
      <c r="H133" s="38"/>
      <c r="I133" s="35"/>
      <c r="J133" s="38"/>
      <c r="K133" s="49"/>
      <c r="L133" s="490">
        <f t="shared" si="13"/>
        <v>0</v>
      </c>
      <c r="M133" s="490">
        <f t="shared" si="14"/>
        <v>0</v>
      </c>
      <c r="N133" s="38"/>
      <c r="O133" s="38"/>
      <c r="P133" s="35"/>
      <c r="Q133" s="18"/>
      <c r="R133" s="38"/>
      <c r="S133" s="49"/>
      <c r="T133" s="168">
        <f t="shared" si="15"/>
        <v>0</v>
      </c>
      <c r="U133" s="168">
        <f t="shared" si="21"/>
        <v>0</v>
      </c>
      <c r="V133" s="148"/>
      <c r="W133" s="53"/>
      <c r="X133" s="203">
        <f t="shared" si="17"/>
        <v>0</v>
      </c>
      <c r="Y133" s="162"/>
      <c r="Z133" s="38"/>
      <c r="AA133" s="53"/>
      <c r="AB133" s="170">
        <f t="shared" si="19"/>
        <v>0</v>
      </c>
      <c r="AC133" s="173">
        <f t="shared" si="18"/>
        <v>0</v>
      </c>
      <c r="AD133" s="459">
        <f t="shared" si="20"/>
        <v>0</v>
      </c>
    </row>
    <row r="134" spans="1:30" x14ac:dyDescent="0.25">
      <c r="A134" s="65">
        <v>112</v>
      </c>
      <c r="B134" s="50" t="s">
        <v>95</v>
      </c>
      <c r="C134" s="57" t="s">
        <v>12</v>
      </c>
      <c r="D134" s="465">
        <f>'Ср День 3 Нед 2'!AB134</f>
        <v>0</v>
      </c>
      <c r="E134" s="475"/>
      <c r="F134" s="35"/>
      <c r="G134" s="38"/>
      <c r="H134" s="38"/>
      <c r="I134" s="35"/>
      <c r="J134" s="38"/>
      <c r="K134" s="49"/>
      <c r="L134" s="490">
        <f t="shared" si="13"/>
        <v>0</v>
      </c>
      <c r="M134" s="490">
        <f t="shared" si="14"/>
        <v>0</v>
      </c>
      <c r="N134" s="38"/>
      <c r="O134" s="38"/>
      <c r="P134" s="35"/>
      <c r="Q134" s="18"/>
      <c r="R134" s="38"/>
      <c r="S134" s="49"/>
      <c r="T134" s="168">
        <f t="shared" si="15"/>
        <v>0</v>
      </c>
      <c r="U134" s="168">
        <f t="shared" si="21"/>
        <v>0</v>
      </c>
      <c r="V134" s="148"/>
      <c r="W134" s="53"/>
      <c r="X134" s="203">
        <f t="shared" si="17"/>
        <v>0</v>
      </c>
      <c r="Y134" s="162"/>
      <c r="Z134" s="38"/>
      <c r="AA134" s="53"/>
      <c r="AB134" s="170">
        <f t="shared" si="19"/>
        <v>0</v>
      </c>
      <c r="AC134" s="173">
        <f t="shared" si="18"/>
        <v>0</v>
      </c>
      <c r="AD134" s="459">
        <f t="shared" si="20"/>
        <v>0</v>
      </c>
    </row>
    <row r="135" spans="1:30" x14ac:dyDescent="0.25">
      <c r="A135" s="65">
        <v>113</v>
      </c>
      <c r="B135" s="50" t="s">
        <v>96</v>
      </c>
      <c r="C135" s="57" t="s">
        <v>12</v>
      </c>
      <c r="D135" s="465">
        <f>'Ср День 3 Нед 2'!AB135</f>
        <v>0</v>
      </c>
      <c r="E135" s="475"/>
      <c r="F135" s="35"/>
      <c r="G135" s="38"/>
      <c r="H135" s="38"/>
      <c r="I135" s="35"/>
      <c r="J135" s="38"/>
      <c r="K135" s="49"/>
      <c r="L135" s="490">
        <f t="shared" si="13"/>
        <v>0</v>
      </c>
      <c r="M135" s="490">
        <f t="shared" si="14"/>
        <v>0</v>
      </c>
      <c r="N135" s="38"/>
      <c r="O135" s="38"/>
      <c r="P135" s="35"/>
      <c r="Q135" s="18"/>
      <c r="R135" s="38"/>
      <c r="S135" s="49"/>
      <c r="T135" s="168">
        <f t="shared" si="15"/>
        <v>0</v>
      </c>
      <c r="U135" s="168">
        <f t="shared" si="21"/>
        <v>0</v>
      </c>
      <c r="V135" s="148"/>
      <c r="W135" s="53"/>
      <c r="X135" s="203">
        <f t="shared" si="17"/>
        <v>0</v>
      </c>
      <c r="Y135" s="162"/>
      <c r="Z135" s="38"/>
      <c r="AA135" s="53"/>
      <c r="AB135" s="170">
        <f t="shared" ref="AB135:AB148" si="22">(AA135+Z135+Y135)*$AB$5</f>
        <v>0</v>
      </c>
      <c r="AC135" s="173">
        <f t="shared" si="18"/>
        <v>0</v>
      </c>
      <c r="AD135" s="459">
        <f t="shared" ref="AD135:AD148" si="23">(D135+E135)-AC135</f>
        <v>0</v>
      </c>
    </row>
    <row r="136" spans="1:30" x14ac:dyDescent="0.25">
      <c r="A136" s="65">
        <v>114</v>
      </c>
      <c r="B136" s="50" t="s">
        <v>97</v>
      </c>
      <c r="C136" s="57" t="s">
        <v>12</v>
      </c>
      <c r="D136" s="465">
        <f>'Ср День 3 Нед 2'!AB136</f>
        <v>0</v>
      </c>
      <c r="E136" s="475"/>
      <c r="F136" s="35"/>
      <c r="G136" s="38"/>
      <c r="H136" s="38"/>
      <c r="I136" s="35"/>
      <c r="J136" s="38"/>
      <c r="K136" s="49"/>
      <c r="L136" s="490">
        <f t="shared" ref="L136:L148" si="24">(G136+J136+K136)*$L$5</f>
        <v>0</v>
      </c>
      <c r="M136" s="490">
        <f t="shared" ref="M136:M148" si="25">(F136+H136+I136+J136+K136)*$M$5</f>
        <v>0</v>
      </c>
      <c r="N136" s="38"/>
      <c r="O136" s="38"/>
      <c r="P136" s="35"/>
      <c r="Q136" s="18"/>
      <c r="R136" s="38"/>
      <c r="S136" s="49"/>
      <c r="T136" s="168">
        <f t="shared" ref="T136:T148" si="26">(O136+R136)*$T$5</f>
        <v>0</v>
      </c>
      <c r="U136" s="168">
        <f t="shared" ref="U136:U148" si="27">(O136+P136+Q136+S136)*$U$5</f>
        <v>0</v>
      </c>
      <c r="V136" s="148"/>
      <c r="W136" s="53"/>
      <c r="X136" s="203">
        <f t="shared" ref="X136:X148" si="28">(W136+V136)*$X$5</f>
        <v>0</v>
      </c>
      <c r="Y136" s="162"/>
      <c r="Z136" s="38"/>
      <c r="AA136" s="53"/>
      <c r="AB136" s="170">
        <f t="shared" si="22"/>
        <v>0</v>
      </c>
      <c r="AC136" s="173">
        <f t="shared" ref="AC136:AC148" si="29">L136+M136+T136+U136+X136+AB136</f>
        <v>0</v>
      </c>
      <c r="AD136" s="459">
        <f t="shared" si="23"/>
        <v>0</v>
      </c>
    </row>
    <row r="137" spans="1:30" x14ac:dyDescent="0.25">
      <c r="A137" s="45"/>
      <c r="B137" s="57" t="s">
        <v>98</v>
      </c>
      <c r="C137" s="35"/>
      <c r="D137" s="465">
        <f>'Ср День 3 Нед 2'!AB137</f>
        <v>0</v>
      </c>
      <c r="E137" s="473"/>
      <c r="F137" s="35"/>
      <c r="G137" s="35"/>
      <c r="H137" s="35"/>
      <c r="I137" s="35"/>
      <c r="J137" s="38"/>
      <c r="K137" s="35"/>
      <c r="L137" s="490">
        <f t="shared" si="24"/>
        <v>0</v>
      </c>
      <c r="M137" s="490">
        <f t="shared" si="25"/>
        <v>0</v>
      </c>
      <c r="N137" s="35"/>
      <c r="O137" s="35"/>
      <c r="P137" s="35"/>
      <c r="Q137" s="18"/>
      <c r="R137" s="38"/>
      <c r="S137" s="35"/>
      <c r="T137" s="168">
        <f t="shared" si="26"/>
        <v>0</v>
      </c>
      <c r="U137" s="168">
        <f t="shared" si="27"/>
        <v>0</v>
      </c>
      <c r="V137" s="53"/>
      <c r="W137" s="53"/>
      <c r="X137" s="203">
        <f t="shared" si="28"/>
        <v>0</v>
      </c>
      <c r="Y137" s="161"/>
      <c r="Z137" s="35"/>
      <c r="AA137" s="53"/>
      <c r="AB137" s="170">
        <f t="shared" si="22"/>
        <v>0</v>
      </c>
      <c r="AC137" s="173">
        <f t="shared" si="29"/>
        <v>0</v>
      </c>
      <c r="AD137" s="459">
        <f t="shared" si="23"/>
        <v>0</v>
      </c>
    </row>
    <row r="138" spans="1:30" x14ac:dyDescent="0.25">
      <c r="A138" s="401">
        <v>115</v>
      </c>
      <c r="B138" s="400" t="s">
        <v>239</v>
      </c>
      <c r="C138" s="399" t="s">
        <v>82</v>
      </c>
      <c r="D138" s="465">
        <f>'Ср День 3 Нед 2'!AB138</f>
        <v>-2</v>
      </c>
      <c r="E138" s="476"/>
      <c r="F138" s="35"/>
      <c r="G138" s="35"/>
      <c r="H138" s="35"/>
      <c r="I138" s="35"/>
      <c r="J138" s="38"/>
      <c r="K138" s="35"/>
      <c r="L138" s="490">
        <f t="shared" si="24"/>
        <v>0</v>
      </c>
      <c r="M138" s="490">
        <f t="shared" si="25"/>
        <v>0</v>
      </c>
      <c r="N138" s="35"/>
      <c r="O138" s="35"/>
      <c r="P138" s="35"/>
      <c r="Q138" s="18"/>
      <c r="R138" s="38"/>
      <c r="S138" s="35"/>
      <c r="T138" s="168">
        <f t="shared" si="26"/>
        <v>0</v>
      </c>
      <c r="U138" s="168">
        <f t="shared" si="27"/>
        <v>0</v>
      </c>
      <c r="V138" s="53"/>
      <c r="W138" s="53"/>
      <c r="X138" s="203"/>
      <c r="Y138" s="161"/>
      <c r="Z138" s="35"/>
      <c r="AA138" s="53"/>
      <c r="AB138" s="170"/>
      <c r="AC138" s="173">
        <f t="shared" si="29"/>
        <v>0</v>
      </c>
      <c r="AD138" s="459">
        <f t="shared" si="23"/>
        <v>-2</v>
      </c>
    </row>
    <row r="139" spans="1:30" x14ac:dyDescent="0.25">
      <c r="A139" s="244">
        <v>116</v>
      </c>
      <c r="B139" s="260" t="s">
        <v>86</v>
      </c>
      <c r="C139" s="61" t="s">
        <v>12</v>
      </c>
      <c r="D139" s="465">
        <f>'Ср День 3 Нед 2'!AB139</f>
        <v>0</v>
      </c>
      <c r="E139" s="466"/>
      <c r="F139" s="35"/>
      <c r="G139" s="406">
        <v>0.13800000000000001</v>
      </c>
      <c r="H139" s="35"/>
      <c r="I139" s="35"/>
      <c r="J139" s="38"/>
      <c r="K139" s="35"/>
      <c r="L139" s="490">
        <f t="shared" si="24"/>
        <v>0.13800000000000001</v>
      </c>
      <c r="M139" s="490">
        <f t="shared" si="25"/>
        <v>0</v>
      </c>
      <c r="N139" s="512"/>
      <c r="O139" s="407">
        <v>0.18</v>
      </c>
      <c r="P139" s="35"/>
      <c r="Q139" s="18"/>
      <c r="R139" s="38"/>
      <c r="S139" s="35"/>
      <c r="T139" s="168">
        <f t="shared" si="26"/>
        <v>0.18</v>
      </c>
      <c r="U139" s="168">
        <f t="shared" si="27"/>
        <v>0.18</v>
      </c>
      <c r="V139" s="35"/>
      <c r="W139" s="35"/>
      <c r="X139" s="203">
        <f t="shared" si="28"/>
        <v>0</v>
      </c>
      <c r="Y139" s="161"/>
      <c r="Z139" s="35"/>
      <c r="AA139" s="35"/>
      <c r="AB139" s="170">
        <f t="shared" si="22"/>
        <v>0</v>
      </c>
      <c r="AC139" s="173">
        <f t="shared" si="29"/>
        <v>0.498</v>
      </c>
      <c r="AD139" s="459">
        <f t="shared" si="23"/>
        <v>-0.498</v>
      </c>
    </row>
    <row r="140" spans="1:30" x14ac:dyDescent="0.25">
      <c r="A140" s="401">
        <v>117</v>
      </c>
      <c r="B140" s="261" t="s">
        <v>217</v>
      </c>
      <c r="C140" s="63" t="s">
        <v>82</v>
      </c>
      <c r="D140" s="465">
        <f>'Ср День 3 Нед 2'!AB140</f>
        <v>-4</v>
      </c>
      <c r="E140" s="466"/>
      <c r="F140" s="35"/>
      <c r="G140" s="35"/>
      <c r="H140" s="35"/>
      <c r="I140" s="35"/>
      <c r="J140" s="38"/>
      <c r="K140" s="35"/>
      <c r="L140" s="490">
        <f t="shared" si="24"/>
        <v>0</v>
      </c>
      <c r="M140" s="490">
        <f t="shared" si="25"/>
        <v>0</v>
      </c>
      <c r="N140" s="18"/>
      <c r="O140" s="18"/>
      <c r="P140" s="35"/>
      <c r="Q140" s="18"/>
      <c r="R140" s="38"/>
      <c r="S140" s="35"/>
      <c r="T140" s="168">
        <f t="shared" si="26"/>
        <v>0</v>
      </c>
      <c r="U140" s="168">
        <f t="shared" si="27"/>
        <v>0</v>
      </c>
      <c r="V140" s="35"/>
      <c r="W140" s="35"/>
      <c r="X140" s="203">
        <f t="shared" si="28"/>
        <v>0</v>
      </c>
      <c r="Y140" s="35"/>
      <c r="Z140" s="35"/>
      <c r="AA140" s="35"/>
      <c r="AB140" s="170">
        <f t="shared" si="22"/>
        <v>0</v>
      </c>
      <c r="AC140" s="173">
        <f t="shared" si="29"/>
        <v>0</v>
      </c>
      <c r="AD140" s="459">
        <f t="shared" si="23"/>
        <v>-4</v>
      </c>
    </row>
    <row r="141" spans="1:30" x14ac:dyDescent="0.25">
      <c r="A141" s="244">
        <v>118</v>
      </c>
      <c r="B141" s="260" t="s">
        <v>211</v>
      </c>
      <c r="C141" s="61" t="s">
        <v>12</v>
      </c>
      <c r="D141" s="465">
        <f>'Ср День 3 Нед 2'!AB141</f>
        <v>0</v>
      </c>
      <c r="E141" s="466"/>
      <c r="F141" s="35"/>
      <c r="G141" s="35"/>
      <c r="H141" s="35"/>
      <c r="I141" s="35"/>
      <c r="J141" s="38"/>
      <c r="K141" s="35"/>
      <c r="L141" s="490">
        <f t="shared" si="24"/>
        <v>0</v>
      </c>
      <c r="M141" s="490">
        <f t="shared" si="25"/>
        <v>0</v>
      </c>
      <c r="N141" s="18"/>
      <c r="O141" s="18"/>
      <c r="P141" s="35"/>
      <c r="Q141" s="18"/>
      <c r="R141" s="38"/>
      <c r="S141" s="35"/>
      <c r="T141" s="168">
        <f t="shared" si="26"/>
        <v>0</v>
      </c>
      <c r="U141" s="168">
        <f t="shared" si="27"/>
        <v>0</v>
      </c>
      <c r="V141" s="35"/>
      <c r="W141" s="35"/>
      <c r="X141" s="203">
        <f t="shared" si="28"/>
        <v>0</v>
      </c>
      <c r="Y141" s="161"/>
      <c r="Z141" s="35"/>
      <c r="AA141" s="35"/>
      <c r="AB141" s="170">
        <f t="shared" si="22"/>
        <v>0</v>
      </c>
      <c r="AC141" s="173">
        <f t="shared" si="29"/>
        <v>0</v>
      </c>
      <c r="AD141" s="459">
        <f t="shared" si="23"/>
        <v>0</v>
      </c>
    </row>
    <row r="142" spans="1:30" x14ac:dyDescent="0.25">
      <c r="A142" s="401">
        <v>119</v>
      </c>
      <c r="B142" s="260" t="s">
        <v>192</v>
      </c>
      <c r="C142" s="61" t="s">
        <v>12</v>
      </c>
      <c r="D142" s="465">
        <f>'Ср День 3 Нед 2'!AB142</f>
        <v>0</v>
      </c>
      <c r="E142" s="466"/>
      <c r="F142" s="35"/>
      <c r="G142" s="35"/>
      <c r="H142" s="35"/>
      <c r="I142" s="35"/>
      <c r="J142" s="38"/>
      <c r="K142" s="35"/>
      <c r="L142" s="490">
        <f t="shared" si="24"/>
        <v>0</v>
      </c>
      <c r="M142" s="490">
        <f t="shared" si="25"/>
        <v>0</v>
      </c>
      <c r="N142" s="18"/>
      <c r="O142" s="18"/>
      <c r="P142" s="35"/>
      <c r="Q142" s="18"/>
      <c r="R142" s="38"/>
      <c r="S142" s="35"/>
      <c r="T142" s="168">
        <f t="shared" si="26"/>
        <v>0</v>
      </c>
      <c r="U142" s="168">
        <f t="shared" si="27"/>
        <v>0</v>
      </c>
      <c r="V142" s="35"/>
      <c r="W142" s="35"/>
      <c r="X142" s="203">
        <f t="shared" si="28"/>
        <v>0</v>
      </c>
      <c r="Y142" s="161"/>
      <c r="Z142" s="35"/>
      <c r="AA142" s="35"/>
      <c r="AB142" s="170">
        <f t="shared" si="22"/>
        <v>0</v>
      </c>
      <c r="AC142" s="173">
        <f t="shared" si="29"/>
        <v>0</v>
      </c>
      <c r="AD142" s="459">
        <f t="shared" si="23"/>
        <v>0</v>
      </c>
    </row>
    <row r="143" spans="1:30" x14ac:dyDescent="0.25">
      <c r="A143" s="244">
        <v>120</v>
      </c>
      <c r="B143" s="22" t="s">
        <v>19</v>
      </c>
      <c r="C143" s="23" t="s">
        <v>12</v>
      </c>
      <c r="D143" s="465">
        <f>'Ср День 3 Нед 2'!AB143</f>
        <v>0</v>
      </c>
      <c r="E143" s="466"/>
      <c r="F143" s="35"/>
      <c r="G143" s="35"/>
      <c r="H143" s="35"/>
      <c r="I143" s="35"/>
      <c r="J143" s="38"/>
      <c r="K143" s="35"/>
      <c r="L143" s="490">
        <f t="shared" si="24"/>
        <v>0</v>
      </c>
      <c r="M143" s="490">
        <f t="shared" si="25"/>
        <v>0</v>
      </c>
      <c r="N143" s="18"/>
      <c r="O143" s="18"/>
      <c r="P143" s="35"/>
      <c r="Q143" s="18"/>
      <c r="R143" s="38"/>
      <c r="S143" s="35"/>
      <c r="T143" s="168">
        <f t="shared" si="26"/>
        <v>0</v>
      </c>
      <c r="U143" s="168">
        <f t="shared" si="27"/>
        <v>0</v>
      </c>
      <c r="V143" s="35"/>
      <c r="W143" s="35"/>
      <c r="X143" s="203">
        <f t="shared" si="28"/>
        <v>0</v>
      </c>
      <c r="Y143" s="161"/>
      <c r="Z143" s="35"/>
      <c r="AA143" s="35"/>
      <c r="AB143" s="170">
        <f t="shared" si="22"/>
        <v>0</v>
      </c>
      <c r="AC143" s="173">
        <f t="shared" si="29"/>
        <v>0</v>
      </c>
      <c r="AD143" s="459">
        <f t="shared" si="23"/>
        <v>0</v>
      </c>
    </row>
    <row r="144" spans="1:30" ht="22.5" x14ac:dyDescent="0.25">
      <c r="A144" s="401">
        <v>121</v>
      </c>
      <c r="B144" s="260" t="s">
        <v>307</v>
      </c>
      <c r="C144" s="61" t="s">
        <v>82</v>
      </c>
      <c r="D144" s="465">
        <f>'Ср День 3 Нед 2'!AB144</f>
        <v>-2</v>
      </c>
      <c r="E144" s="466"/>
      <c r="F144" s="35"/>
      <c r="G144" s="43"/>
      <c r="H144" s="43"/>
      <c r="I144" s="43"/>
      <c r="J144" s="38"/>
      <c r="K144" s="35"/>
      <c r="L144" s="490">
        <f t="shared" si="24"/>
        <v>0</v>
      </c>
      <c r="M144" s="490">
        <f t="shared" si="25"/>
        <v>0</v>
      </c>
      <c r="N144" s="18"/>
      <c r="O144" s="18"/>
      <c r="P144" s="43"/>
      <c r="Q144" s="18"/>
      <c r="R144" s="38"/>
      <c r="S144" s="35"/>
      <c r="T144" s="168">
        <f t="shared" si="26"/>
        <v>0</v>
      </c>
      <c r="U144" s="168">
        <f t="shared" si="27"/>
        <v>0</v>
      </c>
      <c r="V144" s="35"/>
      <c r="W144" s="35"/>
      <c r="X144" s="203">
        <f t="shared" si="28"/>
        <v>0</v>
      </c>
      <c r="Y144" s="161"/>
      <c r="Z144" s="35"/>
      <c r="AA144" s="35"/>
      <c r="AB144" s="170">
        <f t="shared" si="22"/>
        <v>0</v>
      </c>
      <c r="AC144" s="173">
        <f t="shared" si="29"/>
        <v>0</v>
      </c>
      <c r="AD144" s="459">
        <f t="shared" si="23"/>
        <v>-2</v>
      </c>
    </row>
    <row r="145" spans="1:30" x14ac:dyDescent="0.25">
      <c r="A145" s="244">
        <v>122</v>
      </c>
      <c r="B145" s="260" t="s">
        <v>212</v>
      </c>
      <c r="C145" s="61" t="s">
        <v>82</v>
      </c>
      <c r="D145" s="465">
        <f>'Ср День 3 Нед 2'!AB145</f>
        <v>0</v>
      </c>
      <c r="E145" s="466"/>
      <c r="F145" s="35"/>
      <c r="G145" s="43"/>
      <c r="H145" s="43"/>
      <c r="I145" s="43"/>
      <c r="J145" s="38"/>
      <c r="K145" s="35"/>
      <c r="L145" s="490">
        <f t="shared" si="24"/>
        <v>0</v>
      </c>
      <c r="M145" s="490">
        <f t="shared" si="25"/>
        <v>0</v>
      </c>
      <c r="N145" s="18"/>
      <c r="O145" s="18"/>
      <c r="P145" s="43"/>
      <c r="Q145" s="18"/>
      <c r="R145" s="38"/>
      <c r="S145" s="35"/>
      <c r="T145" s="168">
        <f t="shared" si="26"/>
        <v>0</v>
      </c>
      <c r="U145" s="168">
        <f t="shared" si="27"/>
        <v>0</v>
      </c>
      <c r="V145" s="35"/>
      <c r="W145" s="35"/>
      <c r="X145" s="203">
        <f t="shared" si="28"/>
        <v>0</v>
      </c>
      <c r="Y145" s="161"/>
      <c r="Z145" s="35"/>
      <c r="AA145" s="35"/>
      <c r="AB145" s="170">
        <f t="shared" si="22"/>
        <v>0</v>
      </c>
      <c r="AC145" s="173">
        <f t="shared" si="29"/>
        <v>0</v>
      </c>
      <c r="AD145" s="459">
        <f t="shared" si="23"/>
        <v>0</v>
      </c>
    </row>
    <row r="146" spans="1:30" x14ac:dyDescent="0.25">
      <c r="A146" s="401">
        <v>123</v>
      </c>
      <c r="B146" s="260" t="s">
        <v>219</v>
      </c>
      <c r="C146" s="61" t="s">
        <v>82</v>
      </c>
      <c r="D146" s="465">
        <f>'Ср День 3 Нед 2'!AB146</f>
        <v>0</v>
      </c>
      <c r="E146" s="466"/>
      <c r="F146" s="35"/>
      <c r="G146" s="43"/>
      <c r="H146" s="43"/>
      <c r="I146" s="43"/>
      <c r="J146" s="38"/>
      <c r="K146" s="35"/>
      <c r="L146" s="490">
        <f t="shared" si="24"/>
        <v>0</v>
      </c>
      <c r="M146" s="490">
        <f t="shared" si="25"/>
        <v>0</v>
      </c>
      <c r="N146" s="18"/>
      <c r="O146" s="18"/>
      <c r="P146" s="43"/>
      <c r="Q146" s="18"/>
      <c r="R146" s="38"/>
      <c r="S146" s="35"/>
      <c r="T146" s="168">
        <f t="shared" si="26"/>
        <v>0</v>
      </c>
      <c r="U146" s="168">
        <f t="shared" si="27"/>
        <v>0</v>
      </c>
      <c r="V146" s="35"/>
      <c r="W146" s="35"/>
      <c r="X146" s="203">
        <f t="shared" si="28"/>
        <v>0</v>
      </c>
      <c r="Y146" s="161"/>
      <c r="Z146" s="35"/>
      <c r="AA146" s="35"/>
      <c r="AB146" s="170">
        <f t="shared" si="22"/>
        <v>0</v>
      </c>
      <c r="AC146" s="173">
        <f t="shared" si="29"/>
        <v>0</v>
      </c>
      <c r="AD146" s="459">
        <f t="shared" si="23"/>
        <v>0</v>
      </c>
    </row>
    <row r="147" spans="1:30" ht="22.5" x14ac:dyDescent="0.25">
      <c r="A147" s="244">
        <v>124</v>
      </c>
      <c r="B147" s="260" t="s">
        <v>213</v>
      </c>
      <c r="C147" s="61" t="s">
        <v>82</v>
      </c>
      <c r="D147" s="465">
        <f>'Ср День 3 Нед 2'!AB147</f>
        <v>0</v>
      </c>
      <c r="E147" s="466"/>
      <c r="F147" s="35"/>
      <c r="G147" s="35"/>
      <c r="H147" s="35"/>
      <c r="I147" s="35"/>
      <c r="J147" s="38"/>
      <c r="K147" s="35"/>
      <c r="L147" s="490">
        <f t="shared" si="24"/>
        <v>0</v>
      </c>
      <c r="M147" s="490">
        <f t="shared" si="25"/>
        <v>0</v>
      </c>
      <c r="N147" s="18"/>
      <c r="O147" s="18"/>
      <c r="P147" s="35"/>
      <c r="Q147" s="18"/>
      <c r="R147" s="38"/>
      <c r="S147" s="35"/>
      <c r="T147" s="168">
        <f t="shared" si="26"/>
        <v>0</v>
      </c>
      <c r="U147" s="168">
        <f t="shared" si="27"/>
        <v>0</v>
      </c>
      <c r="V147" s="35"/>
      <c r="W147" s="35"/>
      <c r="X147" s="203">
        <f t="shared" si="28"/>
        <v>0</v>
      </c>
      <c r="Y147" s="161"/>
      <c r="Z147" s="35"/>
      <c r="AA147" s="35"/>
      <c r="AB147" s="170">
        <f t="shared" si="22"/>
        <v>0</v>
      </c>
      <c r="AC147" s="173">
        <f t="shared" si="29"/>
        <v>0</v>
      </c>
      <c r="AD147" s="459">
        <f t="shared" si="23"/>
        <v>0</v>
      </c>
    </row>
    <row r="148" spans="1:30" x14ac:dyDescent="0.25">
      <c r="A148" s="401">
        <v>125</v>
      </c>
      <c r="B148" s="260" t="s">
        <v>191</v>
      </c>
      <c r="C148" s="61" t="s">
        <v>82</v>
      </c>
      <c r="D148" s="465">
        <f>'Ср День 3 Нед 2'!AB148</f>
        <v>0</v>
      </c>
      <c r="E148" s="466"/>
      <c r="F148" s="35"/>
      <c r="G148" s="35"/>
      <c r="H148" s="35"/>
      <c r="I148" s="35"/>
      <c r="J148" s="35"/>
      <c r="K148" s="35"/>
      <c r="L148" s="490">
        <f t="shared" si="24"/>
        <v>0</v>
      </c>
      <c r="M148" s="490">
        <f t="shared" si="25"/>
        <v>0</v>
      </c>
      <c r="N148" s="18"/>
      <c r="O148" s="18"/>
      <c r="P148" s="35"/>
      <c r="Q148" s="35"/>
      <c r="R148" s="35"/>
      <c r="S148" s="35"/>
      <c r="T148" s="168">
        <f t="shared" si="26"/>
        <v>0</v>
      </c>
      <c r="U148" s="168">
        <f t="shared" si="27"/>
        <v>0</v>
      </c>
      <c r="V148" s="35"/>
      <c r="W148" s="35"/>
      <c r="X148" s="203">
        <f t="shared" si="28"/>
        <v>0</v>
      </c>
      <c r="Y148" s="161"/>
      <c r="Z148" s="35"/>
      <c r="AA148" s="35"/>
      <c r="AB148" s="170">
        <f t="shared" si="22"/>
        <v>0</v>
      </c>
      <c r="AC148" s="173">
        <f t="shared" si="29"/>
        <v>0</v>
      </c>
      <c r="AD148" s="459">
        <f t="shared" si="23"/>
        <v>0</v>
      </c>
    </row>
  </sheetData>
  <mergeCells count="13">
    <mergeCell ref="AD2:AD4"/>
    <mergeCell ref="N2:S2"/>
    <mergeCell ref="A1:AC1"/>
    <mergeCell ref="F2:K2"/>
    <mergeCell ref="Y2:AA2"/>
    <mergeCell ref="AB2:AB4"/>
    <mergeCell ref="AC2:AC4"/>
    <mergeCell ref="V2:W2"/>
    <mergeCell ref="X2:X4"/>
    <mergeCell ref="T2:T4"/>
    <mergeCell ref="U2:U4"/>
    <mergeCell ref="L2:L3"/>
    <mergeCell ref="M2:M3"/>
  </mergeCells>
  <pageMargins left="0" right="0" top="0" bottom="0" header="0.31496062992125984" footer="0.31496062992125984"/>
  <pageSetup paperSize="9" scale="75" orientation="landscape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8"/>
  <sheetViews>
    <sheetView zoomScaleNormal="100" workbookViewId="0">
      <pane xSplit="3" ySplit="5" topLeftCell="D6" activePane="bottomRight" state="frozen"/>
      <selection pane="topRight" activeCell="D1" sqref="D1"/>
      <selection pane="bottomLeft" activeCell="A6" sqref="A6"/>
      <selection pane="bottomRight" activeCell="AB7" sqref="AB7"/>
    </sheetView>
  </sheetViews>
  <sheetFormatPr defaultRowHeight="15" x14ac:dyDescent="0.25"/>
  <cols>
    <col min="1" max="1" width="5.140625" customWidth="1"/>
    <col min="2" max="2" width="22" style="272" customWidth="1"/>
    <col min="3" max="3" width="3.85546875" customWidth="1"/>
    <col min="4" max="4" width="10.7109375" style="426" customWidth="1"/>
    <col min="5" max="5" width="8.85546875" style="426" customWidth="1"/>
    <col min="6" max="7" width="8" customWidth="1"/>
    <col min="8" max="8" width="8" hidden="1" customWidth="1"/>
    <col min="9" max="13" width="8" customWidth="1"/>
    <col min="14" max="14" width="9.140625" customWidth="1"/>
    <col min="15" max="15" width="9" customWidth="1"/>
    <col min="16" max="16" width="8.42578125" customWidth="1"/>
    <col min="17" max="17" width="8" customWidth="1"/>
    <col min="18" max="18" width="9.140625" customWidth="1"/>
    <col min="19" max="19" width="8" customWidth="1"/>
    <col min="20" max="23" width="8" hidden="1" customWidth="1"/>
    <col min="24" max="24" width="10.140625" customWidth="1"/>
    <col min="25" max="27" width="8" customWidth="1"/>
    <col min="28" max="28" width="20.28515625" style="171" customWidth="1"/>
    <col min="29" max="29" width="9.140625" style="477"/>
  </cols>
  <sheetData>
    <row r="1" spans="1:29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525"/>
      <c r="AB1" s="525"/>
    </row>
    <row r="2" spans="1:29" ht="28.5" customHeight="1" x14ac:dyDescent="0.25">
      <c r="A2" s="1"/>
      <c r="B2" s="264"/>
      <c r="C2" s="2"/>
      <c r="D2" s="2"/>
      <c r="E2" s="2"/>
      <c r="F2" s="526" t="s">
        <v>317</v>
      </c>
      <c r="G2" s="526"/>
      <c r="H2" s="526"/>
      <c r="I2" s="526"/>
      <c r="J2" s="526"/>
      <c r="K2" s="595" t="s">
        <v>121</v>
      </c>
      <c r="L2" s="535" t="s">
        <v>285</v>
      </c>
      <c r="M2" s="535"/>
      <c r="N2" s="535"/>
      <c r="O2" s="535"/>
      <c r="P2" s="572" t="s">
        <v>121</v>
      </c>
      <c r="Q2" s="534" t="s">
        <v>286</v>
      </c>
      <c r="R2" s="534"/>
      <c r="S2" s="550" t="s">
        <v>121</v>
      </c>
      <c r="T2" s="536" t="s">
        <v>259</v>
      </c>
      <c r="U2" s="536"/>
      <c r="V2" s="536"/>
      <c r="W2" s="537" t="s">
        <v>121</v>
      </c>
      <c r="X2" s="545" t="s">
        <v>374</v>
      </c>
      <c r="Y2" s="545"/>
      <c r="Z2" s="545"/>
      <c r="AA2" s="528" t="s">
        <v>121</v>
      </c>
      <c r="AB2" s="548" t="s">
        <v>140</v>
      </c>
      <c r="AC2" s="515" t="s">
        <v>264</v>
      </c>
    </row>
    <row r="3" spans="1:29" ht="57.75" customHeight="1" x14ac:dyDescent="0.25">
      <c r="A3" s="6"/>
      <c r="B3" s="64" t="s">
        <v>133</v>
      </c>
      <c r="C3" s="8"/>
      <c r="D3" s="52" t="s">
        <v>262</v>
      </c>
      <c r="E3" s="52" t="s">
        <v>263</v>
      </c>
      <c r="F3" s="388" t="s">
        <v>355</v>
      </c>
      <c r="G3" s="386" t="s">
        <v>356</v>
      </c>
      <c r="H3" s="385"/>
      <c r="I3" s="388" t="s">
        <v>347</v>
      </c>
      <c r="J3" s="388" t="s">
        <v>143</v>
      </c>
      <c r="K3" s="613"/>
      <c r="L3" s="42" t="s">
        <v>355</v>
      </c>
      <c r="M3" s="180" t="s">
        <v>356</v>
      </c>
      <c r="N3" s="42" t="s">
        <v>347</v>
      </c>
      <c r="O3" s="42" t="s">
        <v>143</v>
      </c>
      <c r="P3" s="573"/>
      <c r="Q3" s="209" t="s">
        <v>3</v>
      </c>
      <c r="R3" s="210" t="s">
        <v>157</v>
      </c>
      <c r="S3" s="551"/>
      <c r="T3" s="356" t="s">
        <v>256</v>
      </c>
      <c r="U3" s="356" t="s">
        <v>153</v>
      </c>
      <c r="V3" s="357" t="s">
        <v>144</v>
      </c>
      <c r="W3" s="562"/>
      <c r="X3" s="213" t="s">
        <v>396</v>
      </c>
      <c r="Y3" s="211" t="s">
        <v>397</v>
      </c>
      <c r="Z3" s="212" t="s">
        <v>144</v>
      </c>
      <c r="AA3" s="546"/>
      <c r="AB3" s="549"/>
      <c r="AC3" s="564"/>
    </row>
    <row r="4" spans="1:29" x14ac:dyDescent="0.25">
      <c r="A4" s="6"/>
      <c r="B4" s="265" t="s">
        <v>4</v>
      </c>
      <c r="C4" s="8"/>
      <c r="D4" s="8"/>
      <c r="E4" s="8"/>
      <c r="F4" s="349" t="s">
        <v>148</v>
      </c>
      <c r="G4" s="347" t="s">
        <v>148</v>
      </c>
      <c r="H4" s="349"/>
      <c r="I4" s="347" t="s">
        <v>148</v>
      </c>
      <c r="J4" s="349" t="s">
        <v>148</v>
      </c>
      <c r="K4" s="614"/>
      <c r="L4" s="354" t="s">
        <v>220</v>
      </c>
      <c r="M4" s="157" t="s">
        <v>220</v>
      </c>
      <c r="N4" s="153" t="s">
        <v>220</v>
      </c>
      <c r="O4" s="157" t="s">
        <v>220</v>
      </c>
      <c r="P4" s="574"/>
      <c r="Q4" s="201" t="s">
        <v>220</v>
      </c>
      <c r="R4" s="206" t="s">
        <v>220</v>
      </c>
      <c r="S4" s="552"/>
      <c r="T4" s="359" t="s">
        <v>220</v>
      </c>
      <c r="U4" s="359" t="s">
        <v>220</v>
      </c>
      <c r="V4" s="359" t="s">
        <v>220</v>
      </c>
      <c r="W4" s="563"/>
      <c r="X4" s="154" t="s">
        <v>220</v>
      </c>
      <c r="Y4" s="154" t="s">
        <v>220</v>
      </c>
      <c r="Z4" s="154" t="s">
        <v>220</v>
      </c>
      <c r="AA4" s="547"/>
      <c r="AB4" s="549"/>
      <c r="AC4" s="516"/>
    </row>
    <row r="5" spans="1:29" x14ac:dyDescent="0.25">
      <c r="A5" s="10"/>
      <c r="B5" s="266" t="s">
        <v>5</v>
      </c>
      <c r="C5" s="11"/>
      <c r="D5" s="11"/>
      <c r="E5" s="11"/>
      <c r="F5" s="389" t="s">
        <v>7</v>
      </c>
      <c r="G5" s="389" t="s">
        <v>138</v>
      </c>
      <c r="H5" s="394"/>
      <c r="I5" s="387" t="s">
        <v>6</v>
      </c>
      <c r="J5" s="389" t="s">
        <v>222</v>
      </c>
      <c r="K5" s="192">
        <v>1</v>
      </c>
      <c r="L5" s="382" t="s">
        <v>7</v>
      </c>
      <c r="M5" s="382" t="s">
        <v>6</v>
      </c>
      <c r="N5" s="382" t="s">
        <v>6</v>
      </c>
      <c r="O5" s="382" t="s">
        <v>236</v>
      </c>
      <c r="P5" s="191" t="s">
        <v>293</v>
      </c>
      <c r="Q5" s="202" t="s">
        <v>147</v>
      </c>
      <c r="R5" s="202" t="s">
        <v>161</v>
      </c>
      <c r="S5" s="192">
        <v>1</v>
      </c>
      <c r="T5" s="361" t="s">
        <v>112</v>
      </c>
      <c r="U5" s="361" t="s">
        <v>6</v>
      </c>
      <c r="V5" s="361" t="s">
        <v>9</v>
      </c>
      <c r="W5" s="192">
        <v>0</v>
      </c>
      <c r="X5" s="155" t="s">
        <v>252</v>
      </c>
      <c r="Y5" s="155" t="s">
        <v>6</v>
      </c>
      <c r="Z5" s="155" t="s">
        <v>9</v>
      </c>
      <c r="AA5" s="191" t="s">
        <v>293</v>
      </c>
      <c r="AB5" s="174">
        <f>K5+P5+S5+AA5</f>
        <v>4</v>
      </c>
      <c r="AC5" s="472"/>
    </row>
    <row r="6" spans="1:29" x14ac:dyDescent="0.25">
      <c r="A6" s="6"/>
      <c r="B6" s="64" t="s">
        <v>177</v>
      </c>
      <c r="C6" s="52"/>
      <c r="D6" s="52"/>
      <c r="E6" s="52"/>
      <c r="F6" s="32"/>
      <c r="G6" s="32"/>
      <c r="H6" s="32"/>
      <c r="I6" s="33"/>
      <c r="J6" s="33"/>
      <c r="K6" s="33"/>
      <c r="L6" s="32"/>
      <c r="M6" s="32"/>
      <c r="N6" s="33"/>
      <c r="O6" s="33"/>
      <c r="P6" s="147"/>
      <c r="Q6" s="33"/>
      <c r="R6" s="33"/>
      <c r="S6" s="33"/>
      <c r="T6" s="33"/>
      <c r="U6" s="33"/>
      <c r="V6" s="33"/>
      <c r="W6" s="33"/>
      <c r="X6" s="33"/>
      <c r="Y6" s="33"/>
      <c r="Z6" s="33"/>
      <c r="AA6" s="147"/>
      <c r="AB6" s="172"/>
      <c r="AC6" s="472"/>
    </row>
    <row r="7" spans="1:29" x14ac:dyDescent="0.25">
      <c r="A7" s="15">
        <v>1</v>
      </c>
      <c r="B7" s="16" t="s">
        <v>11</v>
      </c>
      <c r="C7" s="17" t="s">
        <v>12</v>
      </c>
      <c r="D7" s="432">
        <f>'Чт День 4 Нед 2'!AD7</f>
        <v>0</v>
      </c>
      <c r="E7" s="432"/>
      <c r="F7" s="38"/>
      <c r="G7" s="38"/>
      <c r="H7" s="38"/>
      <c r="I7" s="38"/>
      <c r="J7" s="38"/>
      <c r="K7" s="348">
        <f>(J7+I7+H7+G7+F7)*$K$5</f>
        <v>0</v>
      </c>
      <c r="L7" s="38"/>
      <c r="M7" s="38"/>
      <c r="N7" s="38"/>
      <c r="O7" s="38"/>
      <c r="P7" s="348">
        <f>(L7+M7+N7+O7)*$P$5</f>
        <v>0</v>
      </c>
      <c r="Q7" s="38"/>
      <c r="R7" s="38"/>
      <c r="S7" s="203">
        <f>(R7+Q7)*$S$5</f>
        <v>0</v>
      </c>
      <c r="T7" s="38"/>
      <c r="U7" s="38"/>
      <c r="V7" s="38"/>
      <c r="W7" s="362">
        <f>(V7+U7+T7)*$W$5</f>
        <v>0</v>
      </c>
      <c r="X7" s="38"/>
      <c r="Y7" s="38"/>
      <c r="Z7" s="38"/>
      <c r="AA7" s="170">
        <f>(Z7+Y7+X7)*$AA$5</f>
        <v>0</v>
      </c>
      <c r="AB7" s="173">
        <f t="shared" ref="AB7:AB38" si="0">K7+P7+S7+AA7</f>
        <v>0</v>
      </c>
      <c r="AC7" s="459">
        <f t="shared" ref="AC7:AC38" si="1">(D7+E7)-AB7</f>
        <v>0</v>
      </c>
    </row>
    <row r="8" spans="1:29" x14ac:dyDescent="0.25">
      <c r="A8" s="15">
        <v>2</v>
      </c>
      <c r="B8" s="19" t="s">
        <v>13</v>
      </c>
      <c r="C8" s="20" t="s">
        <v>12</v>
      </c>
      <c r="D8" s="432">
        <f>'Чт День 4 Нед 2'!AD8</f>
        <v>-0.61519999999999997</v>
      </c>
      <c r="E8" s="432"/>
      <c r="F8" s="38"/>
      <c r="G8" s="38"/>
      <c r="H8" s="38"/>
      <c r="I8" s="38"/>
      <c r="J8" s="404">
        <v>0.02</v>
      </c>
      <c r="K8" s="348">
        <f t="shared" ref="K8:K38" si="2">(J8+I8+H8+G8+F8)*$K$5</f>
        <v>0.02</v>
      </c>
      <c r="L8" s="38"/>
      <c r="M8" s="38"/>
      <c r="N8" s="38"/>
      <c r="O8" s="404">
        <v>0.03</v>
      </c>
      <c r="P8" s="348">
        <f t="shared" ref="P8:P71" si="3">(L8+M8+N8+O8)*$P$5</f>
        <v>0.03</v>
      </c>
      <c r="Q8" s="38"/>
      <c r="R8" s="38"/>
      <c r="S8" s="203">
        <f t="shared" ref="S8:S71" si="4">(R8+Q8)*$S$5</f>
        <v>0</v>
      </c>
      <c r="T8" s="38"/>
      <c r="U8" s="38"/>
      <c r="V8" s="38"/>
      <c r="W8" s="362">
        <f t="shared" ref="W8:W71" si="5">(V8+U8+T8)*$W$5</f>
        <v>0</v>
      </c>
      <c r="X8" s="38"/>
      <c r="Y8" s="162"/>
      <c r="Z8" s="38"/>
      <c r="AA8" s="170">
        <f t="shared" ref="AA8:AA71" si="6">(Z8+Y8+X8)*$AA$5</f>
        <v>0</v>
      </c>
      <c r="AB8" s="173">
        <f t="shared" si="0"/>
        <v>0.05</v>
      </c>
      <c r="AC8" s="459">
        <f t="shared" si="1"/>
        <v>-0.66520000000000001</v>
      </c>
    </row>
    <row r="9" spans="1:29" x14ac:dyDescent="0.25">
      <c r="A9" s="15">
        <v>3</v>
      </c>
      <c r="B9" s="78" t="s">
        <v>142</v>
      </c>
      <c r="C9" s="17" t="s">
        <v>12</v>
      </c>
      <c r="D9" s="432">
        <f>'Чт День 4 Нед 2'!AD9</f>
        <v>-1.37</v>
      </c>
      <c r="E9" s="432"/>
      <c r="F9" s="38"/>
      <c r="G9" s="38"/>
      <c r="H9" s="38"/>
      <c r="I9" s="38"/>
      <c r="J9" s="404">
        <v>0.03</v>
      </c>
      <c r="K9" s="348">
        <f t="shared" si="2"/>
        <v>0.03</v>
      </c>
      <c r="L9" s="38"/>
      <c r="M9" s="38"/>
      <c r="N9" s="38"/>
      <c r="O9" s="404">
        <v>0.03</v>
      </c>
      <c r="P9" s="348">
        <f t="shared" si="3"/>
        <v>0.03</v>
      </c>
      <c r="Q9" s="38"/>
      <c r="R9" s="38"/>
      <c r="S9" s="203">
        <f t="shared" si="4"/>
        <v>0</v>
      </c>
      <c r="T9" s="38"/>
      <c r="U9" s="38"/>
      <c r="V9" s="169">
        <v>0.03</v>
      </c>
      <c r="W9" s="362">
        <f t="shared" si="5"/>
        <v>0</v>
      </c>
      <c r="X9" s="38"/>
      <c r="Y9" s="162"/>
      <c r="Z9" s="170">
        <v>0.03</v>
      </c>
      <c r="AA9" s="170">
        <f t="shared" si="6"/>
        <v>0.03</v>
      </c>
      <c r="AB9" s="173">
        <f t="shared" si="0"/>
        <v>0.09</v>
      </c>
      <c r="AC9" s="459">
        <f t="shared" si="1"/>
        <v>-1.4600000000000002</v>
      </c>
    </row>
    <row r="10" spans="1:29" x14ac:dyDescent="0.25">
      <c r="A10" s="15">
        <v>4</v>
      </c>
      <c r="B10" s="85" t="s">
        <v>215</v>
      </c>
      <c r="C10" s="17" t="s">
        <v>12</v>
      </c>
      <c r="D10" s="432">
        <f>'Чт День 4 Нед 2'!AD10</f>
        <v>-2</v>
      </c>
      <c r="E10" s="432"/>
      <c r="F10" s="38"/>
      <c r="G10" s="38"/>
      <c r="H10" s="38"/>
      <c r="I10" s="38"/>
      <c r="J10" s="38"/>
      <c r="K10" s="348">
        <f t="shared" si="2"/>
        <v>0</v>
      </c>
      <c r="L10" s="38"/>
      <c r="M10" s="38"/>
      <c r="N10" s="38"/>
      <c r="O10" s="38"/>
      <c r="P10" s="348">
        <f t="shared" si="3"/>
        <v>0</v>
      </c>
      <c r="Q10" s="38"/>
      <c r="R10" s="38"/>
      <c r="S10" s="203">
        <f t="shared" si="4"/>
        <v>0</v>
      </c>
      <c r="T10" s="38"/>
      <c r="U10" s="38"/>
      <c r="V10" s="38"/>
      <c r="W10" s="362">
        <f t="shared" si="5"/>
        <v>0</v>
      </c>
      <c r="X10" s="38"/>
      <c r="Y10" s="162"/>
      <c r="Z10" s="38"/>
      <c r="AA10" s="170">
        <f t="shared" si="6"/>
        <v>0</v>
      </c>
      <c r="AB10" s="173">
        <f t="shared" si="0"/>
        <v>0</v>
      </c>
      <c r="AC10" s="459">
        <f t="shared" si="1"/>
        <v>-2</v>
      </c>
    </row>
    <row r="11" spans="1:29" x14ac:dyDescent="0.25">
      <c r="A11" s="6"/>
      <c r="B11" s="64" t="s">
        <v>167</v>
      </c>
      <c r="C11" s="7"/>
      <c r="D11" s="432">
        <f>'Чт День 4 Нед 2'!AD11</f>
        <v>0</v>
      </c>
      <c r="E11" s="7"/>
      <c r="F11" s="38"/>
      <c r="G11" s="38"/>
      <c r="H11" s="38"/>
      <c r="I11" s="38"/>
      <c r="J11" s="38"/>
      <c r="K11" s="348">
        <f t="shared" si="2"/>
        <v>0</v>
      </c>
      <c r="L11" s="38"/>
      <c r="M11" s="38"/>
      <c r="N11" s="38"/>
      <c r="O11" s="38"/>
      <c r="P11" s="348">
        <f t="shared" si="3"/>
        <v>0</v>
      </c>
      <c r="Q11" s="38"/>
      <c r="R11" s="38"/>
      <c r="S11" s="203">
        <f t="shared" si="4"/>
        <v>0</v>
      </c>
      <c r="T11" s="38"/>
      <c r="U11" s="38"/>
      <c r="V11" s="38"/>
      <c r="W11" s="362">
        <f t="shared" si="5"/>
        <v>0</v>
      </c>
      <c r="X11" s="38"/>
      <c r="Y11" s="162"/>
      <c r="Z11" s="38"/>
      <c r="AA11" s="170">
        <f t="shared" si="6"/>
        <v>0</v>
      </c>
      <c r="AB11" s="173">
        <f t="shared" si="0"/>
        <v>0</v>
      </c>
      <c r="AC11" s="459">
        <f t="shared" si="1"/>
        <v>0</v>
      </c>
    </row>
    <row r="12" spans="1:29" x14ac:dyDescent="0.25">
      <c r="A12" s="15">
        <v>5</v>
      </c>
      <c r="B12" s="16" t="s">
        <v>44</v>
      </c>
      <c r="C12" s="17" t="s">
        <v>12</v>
      </c>
      <c r="D12" s="432">
        <f>'Чт День 4 Нед 2'!AD12</f>
        <v>-0.55190000000000006</v>
      </c>
      <c r="E12" s="432"/>
      <c r="F12" s="38"/>
      <c r="G12" s="38"/>
      <c r="H12" s="38"/>
      <c r="I12" s="38"/>
      <c r="J12" s="38"/>
      <c r="K12" s="348">
        <f t="shared" si="2"/>
        <v>0</v>
      </c>
      <c r="L12" s="38"/>
      <c r="M12" s="38"/>
      <c r="N12" s="38"/>
      <c r="O12" s="38"/>
      <c r="P12" s="348">
        <f t="shared" si="3"/>
        <v>0</v>
      </c>
      <c r="Q12" s="38"/>
      <c r="R12" s="38"/>
      <c r="S12" s="203">
        <f t="shared" si="4"/>
        <v>0</v>
      </c>
      <c r="T12" s="38">
        <v>7.4999999999999997E-2</v>
      </c>
      <c r="U12" s="38"/>
      <c r="V12" s="38"/>
      <c r="W12" s="362">
        <f t="shared" si="5"/>
        <v>0</v>
      </c>
      <c r="X12" s="38"/>
      <c r="Y12" s="162"/>
      <c r="Z12" s="38"/>
      <c r="AA12" s="170">
        <f t="shared" si="6"/>
        <v>0</v>
      </c>
      <c r="AB12" s="173">
        <f t="shared" si="0"/>
        <v>0</v>
      </c>
      <c r="AC12" s="459">
        <f t="shared" si="1"/>
        <v>-0.55190000000000006</v>
      </c>
    </row>
    <row r="13" spans="1:29" x14ac:dyDescent="0.25">
      <c r="A13" s="15">
        <v>6</v>
      </c>
      <c r="B13" s="16" t="s">
        <v>49</v>
      </c>
      <c r="C13" s="17" t="s">
        <v>12</v>
      </c>
      <c r="D13" s="432">
        <f>'Чт День 4 Нед 2'!AD13</f>
        <v>0</v>
      </c>
      <c r="E13" s="432"/>
      <c r="F13" s="38"/>
      <c r="G13" s="38"/>
      <c r="H13" s="38"/>
      <c r="I13" s="38"/>
      <c r="J13" s="38"/>
      <c r="K13" s="348">
        <f t="shared" si="2"/>
        <v>0</v>
      </c>
      <c r="L13" s="38"/>
      <c r="M13" s="38"/>
      <c r="N13" s="38"/>
      <c r="O13" s="38"/>
      <c r="P13" s="348">
        <f t="shared" si="3"/>
        <v>0</v>
      </c>
      <c r="Q13" s="38"/>
      <c r="R13" s="38"/>
      <c r="S13" s="203">
        <f t="shared" si="4"/>
        <v>0</v>
      </c>
      <c r="T13" s="38"/>
      <c r="U13" s="38"/>
      <c r="V13" s="38"/>
      <c r="W13" s="362">
        <f t="shared" si="5"/>
        <v>0</v>
      </c>
      <c r="X13" s="38"/>
      <c r="Y13" s="162"/>
      <c r="Z13" s="38"/>
      <c r="AA13" s="170">
        <f t="shared" si="6"/>
        <v>0</v>
      </c>
      <c r="AB13" s="173">
        <f t="shared" si="0"/>
        <v>0</v>
      </c>
      <c r="AC13" s="459">
        <f t="shared" si="1"/>
        <v>0</v>
      </c>
    </row>
    <row r="14" spans="1:29" x14ac:dyDescent="0.25">
      <c r="A14" s="15">
        <v>7</v>
      </c>
      <c r="B14" s="16" t="s">
        <v>50</v>
      </c>
      <c r="C14" s="17" t="s">
        <v>12</v>
      </c>
      <c r="D14" s="432">
        <f>'Чт День 4 Нед 2'!AD14</f>
        <v>-0.09</v>
      </c>
      <c r="E14" s="432"/>
      <c r="F14" s="404">
        <v>3.3E-3</v>
      </c>
      <c r="G14" s="483"/>
      <c r="H14" s="38"/>
      <c r="I14" s="38"/>
      <c r="J14" s="38"/>
      <c r="K14" s="348">
        <f t="shared" si="2"/>
        <v>3.3E-3</v>
      </c>
      <c r="L14" s="404">
        <v>3.3E-3</v>
      </c>
      <c r="M14" s="483"/>
      <c r="N14" s="38"/>
      <c r="O14" s="38"/>
      <c r="P14" s="348">
        <f t="shared" si="3"/>
        <v>3.3E-3</v>
      </c>
      <c r="Q14" s="38"/>
      <c r="R14" s="38"/>
      <c r="S14" s="203">
        <f t="shared" si="4"/>
        <v>0</v>
      </c>
      <c r="T14" s="38"/>
      <c r="U14" s="38"/>
      <c r="V14" s="38"/>
      <c r="W14" s="362">
        <f t="shared" si="5"/>
        <v>0</v>
      </c>
      <c r="X14" s="38"/>
      <c r="Y14" s="162"/>
      <c r="Z14" s="38"/>
      <c r="AA14" s="170">
        <f t="shared" si="6"/>
        <v>0</v>
      </c>
      <c r="AB14" s="173">
        <f t="shared" si="0"/>
        <v>6.6E-3</v>
      </c>
      <c r="AC14" s="459">
        <f t="shared" si="1"/>
        <v>-9.6599999999999991E-2</v>
      </c>
    </row>
    <row r="15" spans="1:29" x14ac:dyDescent="0.25">
      <c r="A15" s="15">
        <v>8</v>
      </c>
      <c r="B15" s="16" t="s">
        <v>48</v>
      </c>
      <c r="C15" s="17" t="s">
        <v>12</v>
      </c>
      <c r="D15" s="432">
        <f>'Чт День 4 Нед 2'!AD15</f>
        <v>0</v>
      </c>
      <c r="E15" s="432"/>
      <c r="F15" s="38"/>
      <c r="G15" s="38"/>
      <c r="H15" s="38"/>
      <c r="I15" s="38"/>
      <c r="J15" s="38"/>
      <c r="K15" s="348">
        <f t="shared" si="2"/>
        <v>0</v>
      </c>
      <c r="L15" s="38"/>
      <c r="M15" s="38"/>
      <c r="N15" s="38"/>
      <c r="O15" s="38"/>
      <c r="P15" s="348">
        <f t="shared" si="3"/>
        <v>0</v>
      </c>
      <c r="Q15" s="38"/>
      <c r="R15" s="38"/>
      <c r="S15" s="203">
        <f t="shared" si="4"/>
        <v>0</v>
      </c>
      <c r="T15" s="38"/>
      <c r="U15" s="38"/>
      <c r="V15" s="38"/>
      <c r="W15" s="362">
        <f t="shared" si="5"/>
        <v>0</v>
      </c>
      <c r="X15" s="38"/>
      <c r="Y15" s="162"/>
      <c r="Z15" s="38"/>
      <c r="AA15" s="170">
        <f t="shared" si="6"/>
        <v>0</v>
      </c>
      <c r="AB15" s="173">
        <f t="shared" si="0"/>
        <v>0</v>
      </c>
      <c r="AC15" s="459">
        <f t="shared" si="1"/>
        <v>0</v>
      </c>
    </row>
    <row r="16" spans="1:29" x14ac:dyDescent="0.25">
      <c r="A16" s="15">
        <v>9</v>
      </c>
      <c r="B16" s="16" t="s">
        <v>46</v>
      </c>
      <c r="C16" s="17" t="s">
        <v>12</v>
      </c>
      <c r="D16" s="432">
        <f>'Чт День 4 Нед 2'!AD16</f>
        <v>0</v>
      </c>
      <c r="E16" s="432"/>
      <c r="F16" s="38"/>
      <c r="G16" s="38"/>
      <c r="H16" s="38"/>
      <c r="I16" s="38"/>
      <c r="J16" s="38"/>
      <c r="K16" s="348">
        <f t="shared" si="2"/>
        <v>0</v>
      </c>
      <c r="L16" s="38"/>
      <c r="M16" s="38"/>
      <c r="N16" s="38"/>
      <c r="O16" s="38"/>
      <c r="P16" s="348">
        <f t="shared" si="3"/>
        <v>0</v>
      </c>
      <c r="Q16" s="38"/>
      <c r="R16" s="38"/>
      <c r="S16" s="203">
        <f t="shared" si="4"/>
        <v>0</v>
      </c>
      <c r="T16" s="38"/>
      <c r="U16" s="38"/>
      <c r="V16" s="38"/>
      <c r="W16" s="362">
        <f t="shared" si="5"/>
        <v>0</v>
      </c>
      <c r="X16" s="38"/>
      <c r="Y16" s="162"/>
      <c r="Z16" s="38"/>
      <c r="AA16" s="170">
        <f t="shared" si="6"/>
        <v>0</v>
      </c>
      <c r="AB16" s="173">
        <f t="shared" si="0"/>
        <v>0</v>
      </c>
      <c r="AC16" s="459">
        <f t="shared" si="1"/>
        <v>0</v>
      </c>
    </row>
    <row r="17" spans="1:29" x14ac:dyDescent="0.25">
      <c r="A17" s="15">
        <v>10</v>
      </c>
      <c r="B17" s="16" t="s">
        <v>99</v>
      </c>
      <c r="C17" s="17" t="s">
        <v>12</v>
      </c>
      <c r="D17" s="432">
        <f>'Чт День 4 Нед 2'!AD17</f>
        <v>0</v>
      </c>
      <c r="E17" s="432"/>
      <c r="F17" s="38"/>
      <c r="G17" s="38"/>
      <c r="H17" s="38"/>
      <c r="I17" s="38"/>
      <c r="J17" s="38"/>
      <c r="K17" s="348">
        <f t="shared" si="2"/>
        <v>0</v>
      </c>
      <c r="L17" s="38"/>
      <c r="M17" s="38"/>
      <c r="N17" s="38"/>
      <c r="O17" s="38"/>
      <c r="P17" s="348">
        <f t="shared" si="3"/>
        <v>0</v>
      </c>
      <c r="Q17" s="38"/>
      <c r="R17" s="38"/>
      <c r="S17" s="203">
        <f t="shared" si="4"/>
        <v>0</v>
      </c>
      <c r="T17" s="38"/>
      <c r="U17" s="38"/>
      <c r="V17" s="38"/>
      <c r="W17" s="362">
        <f t="shared" si="5"/>
        <v>0</v>
      </c>
      <c r="X17" s="38"/>
      <c r="Y17" s="162"/>
      <c r="Z17" s="38"/>
      <c r="AA17" s="170">
        <f t="shared" si="6"/>
        <v>0</v>
      </c>
      <c r="AB17" s="173">
        <f t="shared" si="0"/>
        <v>0</v>
      </c>
      <c r="AC17" s="459">
        <f t="shared" si="1"/>
        <v>0</v>
      </c>
    </row>
    <row r="18" spans="1:29" x14ac:dyDescent="0.25">
      <c r="A18" s="15">
        <v>11</v>
      </c>
      <c r="B18" s="16" t="s">
        <v>47</v>
      </c>
      <c r="C18" s="17" t="s">
        <v>12</v>
      </c>
      <c r="D18" s="432">
        <f>'Чт День 4 Нед 2'!AD18</f>
        <v>0</v>
      </c>
      <c r="E18" s="432"/>
      <c r="F18" s="38"/>
      <c r="G18" s="38"/>
      <c r="H18" s="38"/>
      <c r="I18" s="38"/>
      <c r="J18" s="38"/>
      <c r="K18" s="348">
        <f t="shared" si="2"/>
        <v>0</v>
      </c>
      <c r="L18" s="38"/>
      <c r="M18" s="38"/>
      <c r="N18" s="38"/>
      <c r="O18" s="38"/>
      <c r="P18" s="348">
        <f t="shared" si="3"/>
        <v>0</v>
      </c>
      <c r="Q18" s="38"/>
      <c r="R18" s="38"/>
      <c r="S18" s="203">
        <f t="shared" si="4"/>
        <v>0</v>
      </c>
      <c r="T18" s="38"/>
      <c r="U18" s="38"/>
      <c r="V18" s="38"/>
      <c r="W18" s="362">
        <f t="shared" si="5"/>
        <v>0</v>
      </c>
      <c r="X18" s="38"/>
      <c r="Y18" s="162"/>
      <c r="Z18" s="38"/>
      <c r="AA18" s="170">
        <f t="shared" si="6"/>
        <v>0</v>
      </c>
      <c r="AB18" s="173">
        <f t="shared" si="0"/>
        <v>0</v>
      </c>
      <c r="AC18" s="459">
        <f t="shared" si="1"/>
        <v>0</v>
      </c>
    </row>
    <row r="19" spans="1:29" x14ac:dyDescent="0.25">
      <c r="A19" s="15">
        <v>12</v>
      </c>
      <c r="B19" s="54" t="s">
        <v>156</v>
      </c>
      <c r="C19" s="17" t="s">
        <v>12</v>
      </c>
      <c r="D19" s="432">
        <f>'Чт День 4 Нед 2'!AD19</f>
        <v>0</v>
      </c>
      <c r="E19" s="432"/>
      <c r="F19" s="38"/>
      <c r="G19" s="38"/>
      <c r="H19" s="38"/>
      <c r="I19" s="38"/>
      <c r="J19" s="38"/>
      <c r="K19" s="348">
        <f t="shared" si="2"/>
        <v>0</v>
      </c>
      <c r="L19" s="38"/>
      <c r="M19" s="38"/>
      <c r="N19" s="38"/>
      <c r="O19" s="38"/>
      <c r="P19" s="348">
        <f t="shared" si="3"/>
        <v>0</v>
      </c>
      <c r="Q19" s="38"/>
      <c r="R19" s="38"/>
      <c r="S19" s="203">
        <f t="shared" si="4"/>
        <v>0</v>
      </c>
      <c r="T19" s="38"/>
      <c r="U19" s="38"/>
      <c r="V19" s="38"/>
      <c r="W19" s="362">
        <f t="shared" si="5"/>
        <v>0</v>
      </c>
      <c r="X19" s="38"/>
      <c r="Y19" s="162"/>
      <c r="Z19" s="38"/>
      <c r="AA19" s="170">
        <f t="shared" si="6"/>
        <v>0</v>
      </c>
      <c r="AB19" s="173">
        <f t="shared" si="0"/>
        <v>0</v>
      </c>
      <c r="AC19" s="459">
        <f t="shared" si="1"/>
        <v>0</v>
      </c>
    </row>
    <row r="20" spans="1:29" x14ac:dyDescent="0.25">
      <c r="A20" s="6"/>
      <c r="B20" s="64" t="s">
        <v>40</v>
      </c>
      <c r="C20" s="52"/>
      <c r="D20" s="432">
        <f>'Чт День 4 Нед 2'!AD20</f>
        <v>0</v>
      </c>
      <c r="E20" s="52"/>
      <c r="F20" s="145"/>
      <c r="G20" s="145"/>
      <c r="H20" s="145"/>
      <c r="I20" s="147"/>
      <c r="J20" s="147"/>
      <c r="K20" s="348">
        <f t="shared" si="2"/>
        <v>0</v>
      </c>
      <c r="L20" s="145"/>
      <c r="M20" s="145"/>
      <c r="N20" s="147"/>
      <c r="O20" s="147"/>
      <c r="P20" s="348">
        <f t="shared" si="3"/>
        <v>0</v>
      </c>
      <c r="Q20" s="147"/>
      <c r="R20" s="147"/>
      <c r="S20" s="203">
        <f t="shared" si="4"/>
        <v>0</v>
      </c>
      <c r="T20" s="147"/>
      <c r="U20" s="147"/>
      <c r="V20" s="147"/>
      <c r="W20" s="362">
        <f t="shared" si="5"/>
        <v>0</v>
      </c>
      <c r="X20" s="147"/>
      <c r="Y20" s="185"/>
      <c r="Z20" s="147"/>
      <c r="AA20" s="170">
        <f t="shared" si="6"/>
        <v>0</v>
      </c>
      <c r="AB20" s="173">
        <f t="shared" si="0"/>
        <v>0</v>
      </c>
      <c r="AC20" s="459">
        <f t="shared" si="1"/>
        <v>0</v>
      </c>
    </row>
    <row r="21" spans="1:29" x14ac:dyDescent="0.25">
      <c r="A21" s="15">
        <v>13</v>
      </c>
      <c r="B21" s="16" t="s">
        <v>41</v>
      </c>
      <c r="C21" s="17" t="s">
        <v>12</v>
      </c>
      <c r="D21" s="432">
        <f>'Чт День 4 Нед 2'!AD21</f>
        <v>-0.1608</v>
      </c>
      <c r="E21" s="432"/>
      <c r="F21" s="404">
        <v>4.4000000000000003E-3</v>
      </c>
      <c r="G21" s="483"/>
      <c r="H21" s="38"/>
      <c r="I21" s="38"/>
      <c r="J21" s="38"/>
      <c r="K21" s="348">
        <f t="shared" si="2"/>
        <v>4.4000000000000003E-3</v>
      </c>
      <c r="L21" s="404">
        <v>4.4000000000000003E-3</v>
      </c>
      <c r="M21" s="483"/>
      <c r="N21" s="38"/>
      <c r="O21" s="38"/>
      <c r="P21" s="348">
        <f t="shared" si="3"/>
        <v>4.4000000000000003E-3</v>
      </c>
      <c r="Q21" s="38"/>
      <c r="R21" s="38"/>
      <c r="S21" s="203">
        <f t="shared" si="4"/>
        <v>0</v>
      </c>
      <c r="T21" s="38"/>
      <c r="U21" s="38"/>
      <c r="V21" s="38"/>
      <c r="W21" s="362">
        <f t="shared" si="5"/>
        <v>0</v>
      </c>
      <c r="X21" s="170">
        <v>5.0000000000000001E-3</v>
      </c>
      <c r="Y21" s="162"/>
      <c r="Z21" s="38"/>
      <c r="AA21" s="170">
        <f t="shared" si="6"/>
        <v>5.0000000000000001E-3</v>
      </c>
      <c r="AB21" s="173">
        <f t="shared" si="0"/>
        <v>1.38E-2</v>
      </c>
      <c r="AC21" s="459">
        <f t="shared" si="1"/>
        <v>-0.17460000000000001</v>
      </c>
    </row>
    <row r="22" spans="1:29" x14ac:dyDescent="0.25">
      <c r="A22" s="15">
        <v>14</v>
      </c>
      <c r="B22" s="16" t="s">
        <v>42</v>
      </c>
      <c r="C22" s="17" t="s">
        <v>12</v>
      </c>
      <c r="D22" s="432">
        <f>'Чт День 4 Нед 2'!AD22</f>
        <v>-9.619999999999998E-2</v>
      </c>
      <c r="E22" s="432"/>
      <c r="F22" s="38"/>
      <c r="G22" s="483"/>
      <c r="H22" s="38"/>
      <c r="I22" s="38"/>
      <c r="J22" s="38"/>
      <c r="K22" s="348">
        <f t="shared" si="2"/>
        <v>0</v>
      </c>
      <c r="L22" s="38"/>
      <c r="M22" s="483"/>
      <c r="N22" s="38"/>
      <c r="O22" s="38"/>
      <c r="P22" s="348">
        <f t="shared" si="3"/>
        <v>0</v>
      </c>
      <c r="Q22" s="38"/>
      <c r="R22" s="38"/>
      <c r="S22" s="203">
        <f t="shared" si="4"/>
        <v>0</v>
      </c>
      <c r="T22" s="169">
        <v>3.0000000000000001E-3</v>
      </c>
      <c r="U22" s="38"/>
      <c r="V22" s="38"/>
      <c r="W22" s="362">
        <f t="shared" si="5"/>
        <v>0</v>
      </c>
      <c r="X22" s="38"/>
      <c r="Y22" s="162"/>
      <c r="Z22" s="38"/>
      <c r="AA22" s="170">
        <f t="shared" si="6"/>
        <v>0</v>
      </c>
      <c r="AB22" s="173">
        <f t="shared" si="0"/>
        <v>0</v>
      </c>
      <c r="AC22" s="459">
        <f t="shared" si="1"/>
        <v>-9.619999999999998E-2</v>
      </c>
    </row>
    <row r="23" spans="1:29" x14ac:dyDescent="0.25">
      <c r="A23" s="15">
        <v>15</v>
      </c>
      <c r="B23" s="16" t="s">
        <v>43</v>
      </c>
      <c r="C23" s="17" t="s">
        <v>12</v>
      </c>
      <c r="D23" s="432">
        <f>'Чт День 4 Нед 2'!AD23</f>
        <v>-2.5500000000000002E-2</v>
      </c>
      <c r="E23" s="432"/>
      <c r="F23" s="38"/>
      <c r="G23" s="483"/>
      <c r="H23" s="38"/>
      <c r="I23" s="38"/>
      <c r="J23" s="38"/>
      <c r="K23" s="348">
        <f t="shared" si="2"/>
        <v>0</v>
      </c>
      <c r="L23" s="38"/>
      <c r="M23" s="483"/>
      <c r="N23" s="38"/>
      <c r="O23" s="38"/>
      <c r="P23" s="348">
        <f t="shared" si="3"/>
        <v>0</v>
      </c>
      <c r="Q23" s="38"/>
      <c r="R23" s="38"/>
      <c r="S23" s="203">
        <f t="shared" si="4"/>
        <v>0</v>
      </c>
      <c r="T23" s="38"/>
      <c r="U23" s="38"/>
      <c r="V23" s="38"/>
      <c r="W23" s="362">
        <f t="shared" si="5"/>
        <v>0</v>
      </c>
      <c r="X23" s="38"/>
      <c r="Y23" s="162"/>
      <c r="Z23" s="38"/>
      <c r="AA23" s="170">
        <f t="shared" si="6"/>
        <v>0</v>
      </c>
      <c r="AB23" s="173">
        <f t="shared" si="0"/>
        <v>0</v>
      </c>
      <c r="AC23" s="459">
        <f t="shared" si="1"/>
        <v>-2.5500000000000002E-2</v>
      </c>
    </row>
    <row r="24" spans="1:29" ht="14.25" customHeight="1" x14ac:dyDescent="0.25">
      <c r="A24" s="6"/>
      <c r="B24" s="64" t="s">
        <v>15</v>
      </c>
      <c r="C24" s="52"/>
      <c r="D24" s="432">
        <f>'Чт День 4 Нед 2'!AD24</f>
        <v>0</v>
      </c>
      <c r="E24" s="52"/>
      <c r="F24" s="145"/>
      <c r="G24" s="501"/>
      <c r="H24" s="145"/>
      <c r="I24" s="147"/>
      <c r="J24" s="147"/>
      <c r="K24" s="348">
        <f t="shared" si="2"/>
        <v>0</v>
      </c>
      <c r="L24" s="145"/>
      <c r="M24" s="501"/>
      <c r="N24" s="147"/>
      <c r="O24" s="147"/>
      <c r="P24" s="348">
        <f t="shared" si="3"/>
        <v>0</v>
      </c>
      <c r="Q24" s="147"/>
      <c r="R24" s="147"/>
      <c r="S24" s="203">
        <f t="shared" si="4"/>
        <v>0</v>
      </c>
      <c r="T24" s="147"/>
      <c r="U24" s="147"/>
      <c r="V24" s="147"/>
      <c r="W24" s="362">
        <f t="shared" si="5"/>
        <v>0</v>
      </c>
      <c r="X24" s="147"/>
      <c r="Y24" s="185"/>
      <c r="Z24" s="147"/>
      <c r="AA24" s="170">
        <f t="shared" si="6"/>
        <v>0</v>
      </c>
      <c r="AB24" s="173">
        <f t="shared" si="0"/>
        <v>0</v>
      </c>
      <c r="AC24" s="459">
        <f t="shared" si="1"/>
        <v>0</v>
      </c>
    </row>
    <row r="25" spans="1:29" ht="14.25" customHeight="1" x14ac:dyDescent="0.25">
      <c r="A25" s="15">
        <v>16</v>
      </c>
      <c r="B25" s="19" t="s">
        <v>16</v>
      </c>
      <c r="C25" s="20" t="s">
        <v>12</v>
      </c>
      <c r="D25" s="432">
        <f>'Чт День 4 Нед 2'!AD25</f>
        <v>0</v>
      </c>
      <c r="E25" s="432"/>
      <c r="F25" s="38"/>
      <c r="G25" s="483"/>
      <c r="H25" s="38"/>
      <c r="I25" s="38"/>
      <c r="J25" s="38"/>
      <c r="K25" s="348">
        <f t="shared" si="2"/>
        <v>0</v>
      </c>
      <c r="L25" s="38"/>
      <c r="M25" s="483"/>
      <c r="N25" s="38"/>
      <c r="O25" s="38"/>
      <c r="P25" s="348">
        <f t="shared" si="3"/>
        <v>0</v>
      </c>
      <c r="Q25" s="38"/>
      <c r="R25" s="38"/>
      <c r="S25" s="203">
        <f t="shared" si="4"/>
        <v>0</v>
      </c>
      <c r="T25" s="38"/>
      <c r="U25" s="38"/>
      <c r="V25" s="38"/>
      <c r="W25" s="362">
        <f t="shared" si="5"/>
        <v>0</v>
      </c>
      <c r="X25" s="38"/>
      <c r="Y25" s="162"/>
      <c r="Z25" s="38"/>
      <c r="AA25" s="170">
        <f t="shared" si="6"/>
        <v>0</v>
      </c>
      <c r="AB25" s="173">
        <f t="shared" si="0"/>
        <v>0</v>
      </c>
      <c r="AC25" s="459">
        <f t="shared" si="1"/>
        <v>0</v>
      </c>
    </row>
    <row r="26" spans="1:29" ht="14.25" customHeight="1" x14ac:dyDescent="0.25">
      <c r="A26" s="15">
        <v>17</v>
      </c>
      <c r="B26" s="20" t="s">
        <v>216</v>
      </c>
      <c r="C26" s="20" t="s">
        <v>12</v>
      </c>
      <c r="D26" s="432">
        <f>'Чт День 4 Нед 2'!AD26</f>
        <v>-0.14990999999999999</v>
      </c>
      <c r="E26" s="432"/>
      <c r="F26" s="38"/>
      <c r="G26" s="483"/>
      <c r="H26" s="38"/>
      <c r="I26" s="38"/>
      <c r="J26" s="38"/>
      <c r="K26" s="348">
        <f t="shared" si="2"/>
        <v>0</v>
      </c>
      <c r="L26" s="38"/>
      <c r="M26" s="483"/>
      <c r="N26" s="38"/>
      <c r="O26" s="38"/>
      <c r="P26" s="348">
        <f t="shared" si="3"/>
        <v>0</v>
      </c>
      <c r="Q26" s="38"/>
      <c r="R26" s="38"/>
      <c r="S26" s="203">
        <f t="shared" si="4"/>
        <v>0</v>
      </c>
      <c r="T26" s="38"/>
      <c r="U26" s="38"/>
      <c r="V26" s="38"/>
      <c r="W26" s="362">
        <f t="shared" si="5"/>
        <v>0</v>
      </c>
      <c r="X26" s="404">
        <v>1.197E-2</v>
      </c>
      <c r="Y26" s="162"/>
      <c r="Z26" s="38"/>
      <c r="AA26" s="170">
        <f t="shared" si="6"/>
        <v>1.197E-2</v>
      </c>
      <c r="AB26" s="173">
        <f t="shared" si="0"/>
        <v>1.197E-2</v>
      </c>
      <c r="AC26" s="459">
        <f t="shared" si="1"/>
        <v>-0.16188</v>
      </c>
    </row>
    <row r="27" spans="1:29" ht="14.25" customHeight="1" x14ac:dyDescent="0.25">
      <c r="A27" s="15">
        <v>18</v>
      </c>
      <c r="B27" s="16" t="s">
        <v>17</v>
      </c>
      <c r="C27" s="17" t="s">
        <v>12</v>
      </c>
      <c r="D27" s="432">
        <f>'Чт День 4 Нед 2'!AD27</f>
        <v>0</v>
      </c>
      <c r="E27" s="432"/>
      <c r="F27" s="38"/>
      <c r="G27" s="38"/>
      <c r="H27" s="38"/>
      <c r="I27" s="38"/>
      <c r="J27" s="38"/>
      <c r="K27" s="348">
        <f t="shared" si="2"/>
        <v>0</v>
      </c>
      <c r="L27" s="38"/>
      <c r="M27" s="38"/>
      <c r="N27" s="38"/>
      <c r="O27" s="38"/>
      <c r="P27" s="348">
        <f t="shared" si="3"/>
        <v>0</v>
      </c>
      <c r="Q27" s="38"/>
      <c r="R27" s="38"/>
      <c r="S27" s="203">
        <f t="shared" si="4"/>
        <v>0</v>
      </c>
      <c r="T27" s="38"/>
      <c r="U27" s="38"/>
      <c r="V27" s="38"/>
      <c r="W27" s="362">
        <f t="shared" si="5"/>
        <v>0</v>
      </c>
      <c r="X27" s="38"/>
      <c r="Y27" s="162"/>
      <c r="Z27" s="38"/>
      <c r="AA27" s="170">
        <f t="shared" si="6"/>
        <v>0</v>
      </c>
      <c r="AB27" s="173">
        <f t="shared" si="0"/>
        <v>0</v>
      </c>
      <c r="AC27" s="459">
        <f t="shared" si="1"/>
        <v>0</v>
      </c>
    </row>
    <row r="28" spans="1:29" ht="14.25" customHeight="1" x14ac:dyDescent="0.25">
      <c r="A28" s="15">
        <v>19</v>
      </c>
      <c r="B28" s="16" t="s">
        <v>91</v>
      </c>
      <c r="C28" s="17" t="s">
        <v>12</v>
      </c>
      <c r="D28" s="432">
        <f>'Чт День 4 Нед 2'!AD28</f>
        <v>-0.41799999999999998</v>
      </c>
      <c r="E28" s="432"/>
      <c r="F28" s="38"/>
      <c r="G28" s="38"/>
      <c r="H28" s="38"/>
      <c r="I28" s="38"/>
      <c r="J28" s="38"/>
      <c r="K28" s="348">
        <f t="shared" si="2"/>
        <v>0</v>
      </c>
      <c r="L28" s="38"/>
      <c r="M28" s="38"/>
      <c r="N28" s="38"/>
      <c r="O28" s="38"/>
      <c r="P28" s="348">
        <f t="shared" si="3"/>
        <v>0</v>
      </c>
      <c r="Q28" s="38"/>
      <c r="R28" s="38"/>
      <c r="S28" s="203">
        <f t="shared" si="4"/>
        <v>0</v>
      </c>
      <c r="T28" s="38"/>
      <c r="U28" s="38"/>
      <c r="V28" s="38"/>
      <c r="W28" s="362">
        <f t="shared" si="5"/>
        <v>0</v>
      </c>
      <c r="X28" s="38"/>
      <c r="Y28" s="162"/>
      <c r="Z28" s="38"/>
      <c r="AA28" s="170">
        <f t="shared" si="6"/>
        <v>0</v>
      </c>
      <c r="AB28" s="173">
        <f t="shared" si="0"/>
        <v>0</v>
      </c>
      <c r="AC28" s="459">
        <f t="shared" si="1"/>
        <v>-0.41799999999999998</v>
      </c>
    </row>
    <row r="29" spans="1:29" ht="14.25" customHeight="1" x14ac:dyDescent="0.25">
      <c r="A29" s="15">
        <v>20</v>
      </c>
      <c r="B29" s="16" t="s">
        <v>92</v>
      </c>
      <c r="C29" s="17" t="s">
        <v>12</v>
      </c>
      <c r="D29" s="432">
        <f>'Чт День 4 Нед 2'!AD29</f>
        <v>0</v>
      </c>
      <c r="E29" s="432"/>
      <c r="F29" s="38"/>
      <c r="G29" s="38"/>
      <c r="H29" s="38"/>
      <c r="I29" s="38"/>
      <c r="J29" s="38"/>
      <c r="K29" s="348">
        <f t="shared" si="2"/>
        <v>0</v>
      </c>
      <c r="L29" s="38"/>
      <c r="M29" s="38"/>
      <c r="N29" s="38"/>
      <c r="O29" s="38"/>
      <c r="P29" s="348">
        <f t="shared" si="3"/>
        <v>0</v>
      </c>
      <c r="Q29" s="38"/>
      <c r="R29" s="38"/>
      <c r="S29" s="203">
        <f t="shared" si="4"/>
        <v>0</v>
      </c>
      <c r="T29" s="38"/>
      <c r="U29" s="38"/>
      <c r="V29" s="38"/>
      <c r="W29" s="362">
        <f t="shared" si="5"/>
        <v>0</v>
      </c>
      <c r="X29" s="38"/>
      <c r="Y29" s="162"/>
      <c r="Z29" s="38"/>
      <c r="AA29" s="170">
        <f t="shared" si="6"/>
        <v>0</v>
      </c>
      <c r="AB29" s="173">
        <f t="shared" si="0"/>
        <v>0</v>
      </c>
      <c r="AC29" s="459">
        <f t="shared" si="1"/>
        <v>0</v>
      </c>
    </row>
    <row r="30" spans="1:29" ht="14.25" customHeight="1" x14ac:dyDescent="0.25">
      <c r="A30" s="15">
        <v>21</v>
      </c>
      <c r="B30" s="16" t="s">
        <v>207</v>
      </c>
      <c r="C30" s="17" t="s">
        <v>12</v>
      </c>
      <c r="D30" s="432">
        <f>'Чт День 4 Нед 2'!AD30</f>
        <v>0</v>
      </c>
      <c r="E30" s="432"/>
      <c r="F30" s="38"/>
      <c r="G30" s="38"/>
      <c r="H30" s="38"/>
      <c r="I30" s="38"/>
      <c r="J30" s="38"/>
      <c r="K30" s="348">
        <f t="shared" si="2"/>
        <v>0</v>
      </c>
      <c r="L30" s="38"/>
      <c r="M30" s="38"/>
      <c r="N30" s="38"/>
      <c r="O30" s="38"/>
      <c r="P30" s="348">
        <f t="shared" si="3"/>
        <v>0</v>
      </c>
      <c r="Q30" s="38"/>
      <c r="R30" s="38"/>
      <c r="S30" s="203">
        <f t="shared" si="4"/>
        <v>0</v>
      </c>
      <c r="T30" s="38"/>
      <c r="U30" s="38"/>
      <c r="V30" s="38"/>
      <c r="W30" s="362">
        <f t="shared" si="5"/>
        <v>0</v>
      </c>
      <c r="X30" s="38"/>
      <c r="Y30" s="162"/>
      <c r="Z30" s="38"/>
      <c r="AA30" s="170">
        <f t="shared" si="6"/>
        <v>0</v>
      </c>
      <c r="AB30" s="173">
        <f t="shared" si="0"/>
        <v>0</v>
      </c>
      <c r="AC30" s="459">
        <f t="shared" si="1"/>
        <v>0</v>
      </c>
    </row>
    <row r="31" spans="1:29" ht="14.25" customHeight="1" x14ac:dyDescent="0.25">
      <c r="A31" s="15">
        <v>22</v>
      </c>
      <c r="B31" s="19" t="s">
        <v>18</v>
      </c>
      <c r="C31" s="20" t="s">
        <v>12</v>
      </c>
      <c r="D31" s="432">
        <f>'Чт День 4 Нед 2'!AD31</f>
        <v>-0.52132000000000001</v>
      </c>
      <c r="E31" s="432"/>
      <c r="F31" s="404">
        <v>0.153</v>
      </c>
      <c r="G31" s="38"/>
      <c r="H31" s="38"/>
      <c r="I31" s="38"/>
      <c r="J31" s="38"/>
      <c r="K31" s="348">
        <f t="shared" si="2"/>
        <v>0.153</v>
      </c>
      <c r="L31" s="404">
        <v>0.153</v>
      </c>
      <c r="M31" s="38"/>
      <c r="N31" s="38"/>
      <c r="O31" s="38"/>
      <c r="P31" s="348">
        <f t="shared" si="3"/>
        <v>0.153</v>
      </c>
      <c r="Q31" s="38"/>
      <c r="R31" s="38"/>
      <c r="S31" s="203">
        <f t="shared" si="4"/>
        <v>0</v>
      </c>
      <c r="T31" s="38"/>
      <c r="U31" s="38"/>
      <c r="V31" s="38"/>
      <c r="W31" s="362">
        <f t="shared" si="5"/>
        <v>0</v>
      </c>
      <c r="X31" s="38"/>
      <c r="Y31" s="162"/>
      <c r="Z31" s="38"/>
      <c r="AA31" s="170">
        <f t="shared" si="6"/>
        <v>0</v>
      </c>
      <c r="AB31" s="173">
        <f t="shared" si="0"/>
        <v>0.30599999999999999</v>
      </c>
      <c r="AC31" s="459">
        <f t="shared" si="1"/>
        <v>-0.82732000000000006</v>
      </c>
    </row>
    <row r="32" spans="1:29" ht="14.25" customHeight="1" x14ac:dyDescent="0.25">
      <c r="A32" s="15">
        <v>23</v>
      </c>
      <c r="B32" s="16" t="s">
        <v>169</v>
      </c>
      <c r="C32" s="17" t="s">
        <v>12</v>
      </c>
      <c r="D32" s="432">
        <f>'Чт День 4 Нед 2'!AD32</f>
        <v>0</v>
      </c>
      <c r="E32" s="432"/>
      <c r="F32" s="38"/>
      <c r="G32" s="38"/>
      <c r="H32" s="38"/>
      <c r="I32" s="38"/>
      <c r="J32" s="38"/>
      <c r="K32" s="348">
        <f t="shared" si="2"/>
        <v>0</v>
      </c>
      <c r="L32" s="38"/>
      <c r="M32" s="38"/>
      <c r="N32" s="38"/>
      <c r="O32" s="38"/>
      <c r="P32" s="348">
        <f t="shared" si="3"/>
        <v>0</v>
      </c>
      <c r="Q32" s="38"/>
      <c r="R32" s="38"/>
      <c r="S32" s="203">
        <f t="shared" si="4"/>
        <v>0</v>
      </c>
      <c r="T32" s="38"/>
      <c r="U32" s="38"/>
      <c r="V32" s="38"/>
      <c r="W32" s="362">
        <f t="shared" si="5"/>
        <v>0</v>
      </c>
      <c r="X32" s="38"/>
      <c r="Y32" s="162"/>
      <c r="Z32" s="38"/>
      <c r="AA32" s="170">
        <f t="shared" si="6"/>
        <v>0</v>
      </c>
      <c r="AB32" s="173">
        <f t="shared" si="0"/>
        <v>0</v>
      </c>
      <c r="AC32" s="459">
        <f t="shared" si="1"/>
        <v>0</v>
      </c>
    </row>
    <row r="33" spans="1:29" ht="14.25" customHeight="1" x14ac:dyDescent="0.25">
      <c r="A33" s="15">
        <v>24</v>
      </c>
      <c r="B33" s="23" t="s">
        <v>106</v>
      </c>
      <c r="C33" s="17" t="s">
        <v>12</v>
      </c>
      <c r="D33" s="432">
        <f>'Чт День 4 Нед 2'!AD33</f>
        <v>0</v>
      </c>
      <c r="E33" s="432"/>
      <c r="F33" s="38"/>
      <c r="G33" s="38"/>
      <c r="H33" s="38"/>
      <c r="I33" s="38"/>
      <c r="J33" s="38"/>
      <c r="K33" s="348">
        <f t="shared" si="2"/>
        <v>0</v>
      </c>
      <c r="L33" s="38"/>
      <c r="M33" s="38"/>
      <c r="N33" s="38"/>
      <c r="O33" s="38"/>
      <c r="P33" s="348">
        <f t="shared" si="3"/>
        <v>0</v>
      </c>
      <c r="Q33" s="38"/>
      <c r="R33" s="38"/>
      <c r="S33" s="203">
        <f t="shared" si="4"/>
        <v>0</v>
      </c>
      <c r="T33" s="38"/>
      <c r="U33" s="38"/>
      <c r="V33" s="38"/>
      <c r="W33" s="362">
        <f t="shared" si="5"/>
        <v>0</v>
      </c>
      <c r="X33" s="38"/>
      <c r="Y33" s="162"/>
      <c r="Z33" s="38"/>
      <c r="AA33" s="170">
        <f t="shared" si="6"/>
        <v>0</v>
      </c>
      <c r="AB33" s="173">
        <f t="shared" si="0"/>
        <v>0</v>
      </c>
      <c r="AC33" s="459">
        <f t="shared" si="1"/>
        <v>0</v>
      </c>
    </row>
    <row r="34" spans="1:29" ht="14.25" customHeight="1" x14ac:dyDescent="0.25">
      <c r="A34" s="15">
        <v>25</v>
      </c>
      <c r="B34" s="22" t="s">
        <v>168</v>
      </c>
      <c r="C34" s="17" t="s">
        <v>12</v>
      </c>
      <c r="D34" s="432">
        <f>'Чт День 4 Нед 2'!AD34</f>
        <v>-0.14699999999999999</v>
      </c>
      <c r="E34" s="432"/>
      <c r="F34" s="38"/>
      <c r="G34" s="38"/>
      <c r="H34" s="38"/>
      <c r="I34" s="38"/>
      <c r="J34" s="38"/>
      <c r="K34" s="348">
        <f t="shared" si="2"/>
        <v>0</v>
      </c>
      <c r="L34" s="38"/>
      <c r="M34" s="38"/>
      <c r="N34" s="38"/>
      <c r="O34" s="38"/>
      <c r="P34" s="348">
        <f t="shared" si="3"/>
        <v>0</v>
      </c>
      <c r="Q34" s="38"/>
      <c r="R34" s="38"/>
      <c r="S34" s="203">
        <f t="shared" si="4"/>
        <v>0</v>
      </c>
      <c r="T34" s="38"/>
      <c r="U34" s="38"/>
      <c r="V34" s="38"/>
      <c r="W34" s="362">
        <f t="shared" si="5"/>
        <v>0</v>
      </c>
      <c r="X34" s="38"/>
      <c r="Y34" s="162"/>
      <c r="Z34" s="38"/>
      <c r="AA34" s="170">
        <f t="shared" si="6"/>
        <v>0</v>
      </c>
      <c r="AB34" s="173">
        <f t="shared" si="0"/>
        <v>0</v>
      </c>
      <c r="AC34" s="459">
        <f t="shared" si="1"/>
        <v>-0.14699999999999999</v>
      </c>
    </row>
    <row r="35" spans="1:29" ht="14.25" customHeight="1" x14ac:dyDescent="0.25">
      <c r="A35" s="15">
        <v>26</v>
      </c>
      <c r="B35" s="22" t="s">
        <v>114</v>
      </c>
      <c r="C35" s="17" t="s">
        <v>12</v>
      </c>
      <c r="D35" s="432">
        <f>'Чт День 4 Нед 2'!AD35</f>
        <v>0</v>
      </c>
      <c r="E35" s="432"/>
      <c r="F35" s="38"/>
      <c r="G35" s="38"/>
      <c r="H35" s="38"/>
      <c r="I35" s="38"/>
      <c r="J35" s="38"/>
      <c r="K35" s="348">
        <f t="shared" si="2"/>
        <v>0</v>
      </c>
      <c r="L35" s="38"/>
      <c r="M35" s="38"/>
      <c r="N35" s="38"/>
      <c r="O35" s="38"/>
      <c r="P35" s="348">
        <f t="shared" si="3"/>
        <v>0</v>
      </c>
      <c r="Q35" s="38"/>
      <c r="R35" s="38"/>
      <c r="S35" s="203">
        <f t="shared" si="4"/>
        <v>0</v>
      </c>
      <c r="T35" s="38"/>
      <c r="U35" s="38"/>
      <c r="V35" s="38"/>
      <c r="W35" s="362">
        <f t="shared" si="5"/>
        <v>0</v>
      </c>
      <c r="X35" s="38"/>
      <c r="Y35" s="162"/>
      <c r="Z35" s="38"/>
      <c r="AA35" s="170">
        <f t="shared" si="6"/>
        <v>0</v>
      </c>
      <c r="AB35" s="173">
        <f t="shared" si="0"/>
        <v>0</v>
      </c>
      <c r="AC35" s="459">
        <f t="shared" si="1"/>
        <v>0</v>
      </c>
    </row>
    <row r="36" spans="1:29" ht="14.25" customHeight="1" x14ac:dyDescent="0.25">
      <c r="A36" s="6"/>
      <c r="B36" s="64" t="s">
        <v>20</v>
      </c>
      <c r="C36" s="52"/>
      <c r="D36" s="432">
        <f>'Чт День 4 Нед 2'!AD36</f>
        <v>0</v>
      </c>
      <c r="E36" s="52"/>
      <c r="F36" s="38"/>
      <c r="G36" s="38"/>
      <c r="H36" s="38"/>
      <c r="I36" s="38"/>
      <c r="J36" s="38"/>
      <c r="K36" s="348">
        <f t="shared" si="2"/>
        <v>0</v>
      </c>
      <c r="L36" s="38"/>
      <c r="M36" s="38"/>
      <c r="N36" s="38"/>
      <c r="O36" s="38"/>
      <c r="P36" s="348">
        <f t="shared" si="3"/>
        <v>0</v>
      </c>
      <c r="Q36" s="38"/>
      <c r="R36" s="38"/>
      <c r="S36" s="203">
        <f t="shared" si="4"/>
        <v>0</v>
      </c>
      <c r="T36" s="38"/>
      <c r="U36" s="38"/>
      <c r="V36" s="38"/>
      <c r="W36" s="362">
        <f t="shared" si="5"/>
        <v>0</v>
      </c>
      <c r="X36" s="38"/>
      <c r="Y36" s="162"/>
      <c r="Z36" s="38"/>
      <c r="AA36" s="170">
        <f t="shared" si="6"/>
        <v>0</v>
      </c>
      <c r="AB36" s="173">
        <f t="shared" si="0"/>
        <v>0</v>
      </c>
      <c r="AC36" s="459">
        <f t="shared" si="1"/>
        <v>0</v>
      </c>
    </row>
    <row r="37" spans="1:29" ht="14.25" customHeight="1" x14ac:dyDescent="0.25">
      <c r="A37" s="15">
        <v>27</v>
      </c>
      <c r="B37" s="19" t="s">
        <v>21</v>
      </c>
      <c r="C37" s="20" t="s">
        <v>12</v>
      </c>
      <c r="D37" s="432">
        <f>'Чт День 4 Нед 2'!AD37</f>
        <v>0</v>
      </c>
      <c r="E37" s="432"/>
      <c r="F37" s="38"/>
      <c r="G37" s="38"/>
      <c r="H37" s="38"/>
      <c r="I37" s="38"/>
      <c r="J37" s="38"/>
      <c r="K37" s="348">
        <f t="shared" si="2"/>
        <v>0</v>
      </c>
      <c r="L37" s="38"/>
      <c r="M37" s="38"/>
      <c r="N37" s="38"/>
      <c r="O37" s="38"/>
      <c r="P37" s="348">
        <f t="shared" si="3"/>
        <v>0</v>
      </c>
      <c r="Q37" s="38"/>
      <c r="R37" s="38"/>
      <c r="S37" s="203">
        <f t="shared" si="4"/>
        <v>0</v>
      </c>
      <c r="T37" s="38"/>
      <c r="U37" s="38"/>
      <c r="V37" s="38"/>
      <c r="W37" s="362">
        <f t="shared" si="5"/>
        <v>0</v>
      </c>
      <c r="X37" s="38"/>
      <c r="Y37" s="162"/>
      <c r="Z37" s="38"/>
      <c r="AA37" s="170">
        <f t="shared" si="6"/>
        <v>0</v>
      </c>
      <c r="AB37" s="173">
        <f t="shared" si="0"/>
        <v>0</v>
      </c>
      <c r="AC37" s="459">
        <f t="shared" si="1"/>
        <v>0</v>
      </c>
    </row>
    <row r="38" spans="1:29" ht="14.25" customHeight="1" x14ac:dyDescent="0.25">
      <c r="A38" s="15">
        <v>28</v>
      </c>
      <c r="B38" s="19" t="s">
        <v>22</v>
      </c>
      <c r="C38" s="20" t="s">
        <v>12</v>
      </c>
      <c r="D38" s="432">
        <f>'Чт День 4 Нед 2'!AD38</f>
        <v>-0.30932000000000004</v>
      </c>
      <c r="E38" s="432"/>
      <c r="F38" s="38"/>
      <c r="G38" s="38"/>
      <c r="H38" s="38"/>
      <c r="I38" s="38"/>
      <c r="J38" s="38"/>
      <c r="K38" s="348">
        <f t="shared" si="2"/>
        <v>0</v>
      </c>
      <c r="L38" s="38"/>
      <c r="M38" s="38"/>
      <c r="N38" s="38"/>
      <c r="O38" s="38"/>
      <c r="P38" s="348">
        <f t="shared" si="3"/>
        <v>0</v>
      </c>
      <c r="Q38" s="38"/>
      <c r="R38" s="38"/>
      <c r="S38" s="203">
        <f t="shared" si="4"/>
        <v>0</v>
      </c>
      <c r="T38" s="38"/>
      <c r="U38" s="38"/>
      <c r="V38" s="38"/>
      <c r="W38" s="362">
        <f t="shared" si="5"/>
        <v>0</v>
      </c>
      <c r="X38" s="38"/>
      <c r="Y38" s="162"/>
      <c r="Z38" s="38"/>
      <c r="AA38" s="170">
        <f t="shared" si="6"/>
        <v>0</v>
      </c>
      <c r="AB38" s="173">
        <f t="shared" si="0"/>
        <v>0</v>
      </c>
      <c r="AC38" s="459">
        <f t="shared" si="1"/>
        <v>-0.30932000000000004</v>
      </c>
    </row>
    <row r="39" spans="1:29" ht="14.25" customHeight="1" x14ac:dyDescent="0.25">
      <c r="A39" s="15">
        <v>29</v>
      </c>
      <c r="B39" s="31" t="s">
        <v>209</v>
      </c>
      <c r="C39" s="20" t="s">
        <v>12</v>
      </c>
      <c r="D39" s="432">
        <f>'Чт День 4 Нед 2'!AD39</f>
        <v>-0.23624000000000001</v>
      </c>
      <c r="E39" s="432"/>
      <c r="F39" s="38"/>
      <c r="G39" s="38"/>
      <c r="H39" s="38"/>
      <c r="I39" s="38"/>
      <c r="J39" s="38"/>
      <c r="K39" s="348">
        <f t="shared" ref="K39:K70" si="7">(J39+I39+H39+G39+F39)*$K$5</f>
        <v>0</v>
      </c>
      <c r="L39" s="38"/>
      <c r="M39" s="38"/>
      <c r="N39" s="38"/>
      <c r="O39" s="38"/>
      <c r="P39" s="348">
        <f t="shared" si="3"/>
        <v>0</v>
      </c>
      <c r="Q39" s="38"/>
      <c r="R39" s="38"/>
      <c r="S39" s="203">
        <f t="shared" si="4"/>
        <v>0</v>
      </c>
      <c r="T39" s="38"/>
      <c r="U39" s="38"/>
      <c r="V39" s="38"/>
      <c r="W39" s="362">
        <f t="shared" si="5"/>
        <v>0</v>
      </c>
      <c r="X39" s="38"/>
      <c r="Y39" s="162"/>
      <c r="Z39" s="38"/>
      <c r="AA39" s="170">
        <f t="shared" si="6"/>
        <v>0</v>
      </c>
      <c r="AB39" s="173">
        <f t="shared" ref="AB39:AB70" si="8">K39+P39+S39+AA39</f>
        <v>0</v>
      </c>
      <c r="AC39" s="459">
        <f t="shared" ref="AC39:AC70" si="9">(D39+E39)-AB39</f>
        <v>-0.23624000000000001</v>
      </c>
    </row>
    <row r="40" spans="1:29" ht="14.25" customHeight="1" x14ac:dyDescent="0.25">
      <c r="A40" s="6"/>
      <c r="B40" s="64" t="s">
        <v>23</v>
      </c>
      <c r="C40" s="52"/>
      <c r="D40" s="432">
        <f>'Чт День 4 Нед 2'!AD40</f>
        <v>0</v>
      </c>
      <c r="E40" s="52"/>
      <c r="F40" s="145"/>
      <c r="G40" s="145"/>
      <c r="H40" s="145"/>
      <c r="I40" s="147"/>
      <c r="J40" s="147"/>
      <c r="K40" s="348">
        <f t="shared" si="7"/>
        <v>0</v>
      </c>
      <c r="L40" s="145"/>
      <c r="M40" s="145"/>
      <c r="N40" s="147"/>
      <c r="O40" s="147"/>
      <c r="P40" s="348">
        <f t="shared" si="3"/>
        <v>0</v>
      </c>
      <c r="Q40" s="147"/>
      <c r="R40" s="147"/>
      <c r="S40" s="203">
        <f t="shared" si="4"/>
        <v>0</v>
      </c>
      <c r="T40" s="147"/>
      <c r="U40" s="147"/>
      <c r="V40" s="147"/>
      <c r="W40" s="362">
        <f t="shared" si="5"/>
        <v>0</v>
      </c>
      <c r="X40" s="147"/>
      <c r="Y40" s="185"/>
      <c r="Z40" s="147"/>
      <c r="AA40" s="170">
        <f t="shared" si="6"/>
        <v>0</v>
      </c>
      <c r="AB40" s="173">
        <f t="shared" si="8"/>
        <v>0</v>
      </c>
      <c r="AC40" s="459">
        <f t="shared" si="9"/>
        <v>0</v>
      </c>
    </row>
    <row r="41" spans="1:29" x14ac:dyDescent="0.25">
      <c r="A41" s="15">
        <v>30</v>
      </c>
      <c r="B41" s="16" t="s">
        <v>24</v>
      </c>
      <c r="C41" s="17" t="s">
        <v>12</v>
      </c>
      <c r="D41" s="432">
        <f>'Чт День 4 Нед 2'!AD41</f>
        <v>-0.01</v>
      </c>
      <c r="E41" s="432"/>
      <c r="F41" s="38"/>
      <c r="G41" s="38"/>
      <c r="H41" s="38"/>
      <c r="I41" s="38"/>
      <c r="J41" s="38"/>
      <c r="K41" s="348">
        <f t="shared" si="7"/>
        <v>0</v>
      </c>
      <c r="L41" s="38"/>
      <c r="M41" s="38"/>
      <c r="N41" s="38"/>
      <c r="O41" s="38"/>
      <c r="P41" s="348">
        <f t="shared" si="3"/>
        <v>0</v>
      </c>
      <c r="Q41" s="38"/>
      <c r="R41" s="38"/>
      <c r="S41" s="203">
        <f t="shared" si="4"/>
        <v>0</v>
      </c>
      <c r="T41" s="38"/>
      <c r="U41" s="38"/>
      <c r="V41" s="38"/>
      <c r="W41" s="362">
        <f t="shared" si="5"/>
        <v>0</v>
      </c>
      <c r="X41" s="38"/>
      <c r="Y41" s="162"/>
      <c r="Z41" s="38"/>
      <c r="AA41" s="170">
        <f t="shared" si="6"/>
        <v>0</v>
      </c>
      <c r="AB41" s="173">
        <f t="shared" si="8"/>
        <v>0</v>
      </c>
      <c r="AC41" s="459">
        <f t="shared" si="9"/>
        <v>-0.01</v>
      </c>
    </row>
    <row r="42" spans="1:29" x14ac:dyDescent="0.25">
      <c r="A42" s="15">
        <v>31</v>
      </c>
      <c r="B42" s="19" t="s">
        <v>25</v>
      </c>
      <c r="C42" s="20" t="s">
        <v>12</v>
      </c>
      <c r="D42" s="432">
        <f>'Чт День 4 Нед 2'!AD42</f>
        <v>0</v>
      </c>
      <c r="E42" s="432"/>
      <c r="F42" s="38"/>
      <c r="G42" s="38"/>
      <c r="H42" s="38"/>
      <c r="I42" s="38"/>
      <c r="J42" s="38"/>
      <c r="K42" s="348">
        <f t="shared" si="7"/>
        <v>0</v>
      </c>
      <c r="L42" s="38"/>
      <c r="M42" s="38"/>
      <c r="N42" s="38"/>
      <c r="O42" s="38"/>
      <c r="P42" s="348">
        <f t="shared" si="3"/>
        <v>0</v>
      </c>
      <c r="Q42" s="38"/>
      <c r="R42" s="38"/>
      <c r="S42" s="203">
        <f t="shared" si="4"/>
        <v>0</v>
      </c>
      <c r="T42" s="38"/>
      <c r="U42" s="38"/>
      <c r="V42" s="38"/>
      <c r="W42" s="362">
        <f t="shared" si="5"/>
        <v>0</v>
      </c>
      <c r="X42" s="38"/>
      <c r="Y42" s="162"/>
      <c r="Z42" s="38"/>
      <c r="AA42" s="170">
        <f t="shared" si="6"/>
        <v>0</v>
      </c>
      <c r="AB42" s="173">
        <f t="shared" si="8"/>
        <v>0</v>
      </c>
      <c r="AC42" s="459">
        <f t="shared" si="9"/>
        <v>0</v>
      </c>
    </row>
    <row r="43" spans="1:29" x14ac:dyDescent="0.25">
      <c r="A43" s="15">
        <v>32</v>
      </c>
      <c r="B43" s="19" t="s">
        <v>26</v>
      </c>
      <c r="C43" s="20" t="s">
        <v>12</v>
      </c>
      <c r="D43" s="432">
        <f>'Чт День 4 Нед 2'!AD43</f>
        <v>-2.0299999999999999E-2</v>
      </c>
      <c r="E43" s="432"/>
      <c r="F43" s="38"/>
      <c r="G43" s="404">
        <v>9.1999999999999998E-2</v>
      </c>
      <c r="H43" s="38"/>
      <c r="I43" s="38"/>
      <c r="J43" s="38"/>
      <c r="K43" s="348">
        <f t="shared" si="7"/>
        <v>9.1999999999999998E-2</v>
      </c>
      <c r="L43" s="38"/>
      <c r="M43" s="404">
        <v>0.10199999999999999</v>
      </c>
      <c r="N43" s="38"/>
      <c r="O43" s="38"/>
      <c r="P43" s="348">
        <f t="shared" si="3"/>
        <v>0.10199999999999999</v>
      </c>
      <c r="Q43" s="38"/>
      <c r="R43" s="38"/>
      <c r="S43" s="203">
        <f t="shared" si="4"/>
        <v>0</v>
      </c>
      <c r="T43" s="38"/>
      <c r="U43" s="38"/>
      <c r="V43" s="38"/>
      <c r="W43" s="362">
        <f t="shared" si="5"/>
        <v>0</v>
      </c>
      <c r="X43" s="38"/>
      <c r="Y43" s="162"/>
      <c r="Z43" s="38"/>
      <c r="AA43" s="170">
        <f t="shared" si="6"/>
        <v>0</v>
      </c>
      <c r="AB43" s="173">
        <f t="shared" si="8"/>
        <v>0.19400000000000001</v>
      </c>
      <c r="AC43" s="459">
        <f t="shared" si="9"/>
        <v>-0.21429999999999999</v>
      </c>
    </row>
    <row r="44" spans="1:29" x14ac:dyDescent="0.25">
      <c r="A44" s="15">
        <v>33</v>
      </c>
      <c r="B44" s="19" t="s">
        <v>27</v>
      </c>
      <c r="C44" s="20" t="s">
        <v>12</v>
      </c>
      <c r="D44" s="432">
        <f>'Чт День 4 Нед 2'!AD44</f>
        <v>-0.6048</v>
      </c>
      <c r="E44" s="432"/>
      <c r="F44" s="38"/>
      <c r="G44" s="38"/>
      <c r="H44" s="38"/>
      <c r="I44" s="38"/>
      <c r="J44" s="38"/>
      <c r="K44" s="348">
        <f t="shared" si="7"/>
        <v>0</v>
      </c>
      <c r="L44" s="38"/>
      <c r="M44" s="38"/>
      <c r="N44" s="38"/>
      <c r="O44" s="38"/>
      <c r="P44" s="348">
        <f t="shared" si="3"/>
        <v>0</v>
      </c>
      <c r="Q44" s="38"/>
      <c r="R44" s="38"/>
      <c r="S44" s="203">
        <f t="shared" si="4"/>
        <v>0</v>
      </c>
      <c r="T44" s="38"/>
      <c r="U44" s="38"/>
      <c r="V44" s="38"/>
      <c r="W44" s="362">
        <f t="shared" si="5"/>
        <v>0</v>
      </c>
      <c r="X44" s="38"/>
      <c r="Y44" s="162"/>
      <c r="Z44" s="38"/>
      <c r="AA44" s="170">
        <f t="shared" si="6"/>
        <v>0</v>
      </c>
      <c r="AB44" s="173">
        <f t="shared" si="8"/>
        <v>0</v>
      </c>
      <c r="AC44" s="459">
        <f t="shared" si="9"/>
        <v>-0.6048</v>
      </c>
    </row>
    <row r="45" spans="1:29" x14ac:dyDescent="0.25">
      <c r="A45" s="15">
        <v>34</v>
      </c>
      <c r="B45" s="16" t="s">
        <v>28</v>
      </c>
      <c r="C45" s="17" t="s">
        <v>12</v>
      </c>
      <c r="D45" s="432">
        <f>'Чт День 4 Нед 2'!AD45</f>
        <v>0</v>
      </c>
      <c r="E45" s="432"/>
      <c r="F45" s="38"/>
      <c r="G45" s="38"/>
      <c r="H45" s="38"/>
      <c r="I45" s="38"/>
      <c r="J45" s="38"/>
      <c r="K45" s="348">
        <f t="shared" si="7"/>
        <v>0</v>
      </c>
      <c r="L45" s="38"/>
      <c r="M45" s="38"/>
      <c r="N45" s="38"/>
      <c r="O45" s="38"/>
      <c r="P45" s="348">
        <f t="shared" si="3"/>
        <v>0</v>
      </c>
      <c r="Q45" s="38"/>
      <c r="R45" s="38"/>
      <c r="S45" s="203">
        <f t="shared" si="4"/>
        <v>0</v>
      </c>
      <c r="T45" s="38"/>
      <c r="U45" s="38"/>
      <c r="V45" s="38"/>
      <c r="W45" s="362">
        <f t="shared" si="5"/>
        <v>0</v>
      </c>
      <c r="X45" s="38"/>
      <c r="Y45" s="162"/>
      <c r="Z45" s="38"/>
      <c r="AA45" s="170">
        <f t="shared" si="6"/>
        <v>0</v>
      </c>
      <c r="AB45" s="173">
        <f t="shared" si="8"/>
        <v>0</v>
      </c>
      <c r="AC45" s="459">
        <f t="shared" si="9"/>
        <v>0</v>
      </c>
    </row>
    <row r="46" spans="1:29" x14ac:dyDescent="0.25">
      <c r="A46" s="15">
        <v>35</v>
      </c>
      <c r="B46" s="16" t="s">
        <v>29</v>
      </c>
      <c r="C46" s="17" t="s">
        <v>12</v>
      </c>
      <c r="D46" s="432">
        <f>'Чт День 4 Нед 2'!AD46</f>
        <v>-0.29620000000000002</v>
      </c>
      <c r="E46" s="432"/>
      <c r="F46" s="38"/>
      <c r="G46" s="38"/>
      <c r="H46" s="38"/>
      <c r="I46" s="38"/>
      <c r="J46" s="38"/>
      <c r="K46" s="348">
        <f t="shared" si="7"/>
        <v>0</v>
      </c>
      <c r="L46" s="38"/>
      <c r="M46" s="38"/>
      <c r="N46" s="38"/>
      <c r="O46" s="38"/>
      <c r="P46" s="348">
        <f t="shared" si="3"/>
        <v>0</v>
      </c>
      <c r="Q46" s="38"/>
      <c r="R46" s="38"/>
      <c r="S46" s="203">
        <f t="shared" si="4"/>
        <v>0</v>
      </c>
      <c r="T46" s="38"/>
      <c r="U46" s="38"/>
      <c r="V46" s="38"/>
      <c r="W46" s="362">
        <f t="shared" si="5"/>
        <v>0</v>
      </c>
      <c r="X46" s="38"/>
      <c r="Y46" s="162"/>
      <c r="Z46" s="38"/>
      <c r="AA46" s="170">
        <f t="shared" si="6"/>
        <v>0</v>
      </c>
      <c r="AB46" s="173">
        <f t="shared" si="8"/>
        <v>0</v>
      </c>
      <c r="AC46" s="459">
        <f t="shared" si="9"/>
        <v>-0.29620000000000002</v>
      </c>
    </row>
    <row r="47" spans="1:29" x14ac:dyDescent="0.25">
      <c r="A47" s="15">
        <v>36</v>
      </c>
      <c r="B47" s="16" t="s">
        <v>30</v>
      </c>
      <c r="C47" s="17" t="s">
        <v>12</v>
      </c>
      <c r="D47" s="432">
        <f>'Чт День 4 Нед 2'!AD47</f>
        <v>0</v>
      </c>
      <c r="E47" s="432"/>
      <c r="F47" s="38"/>
      <c r="G47" s="38"/>
      <c r="H47" s="38"/>
      <c r="I47" s="38"/>
      <c r="J47" s="38"/>
      <c r="K47" s="348">
        <f t="shared" si="7"/>
        <v>0</v>
      </c>
      <c r="L47" s="38"/>
      <c r="M47" s="38"/>
      <c r="N47" s="38"/>
      <c r="O47" s="38"/>
      <c r="P47" s="348">
        <f t="shared" si="3"/>
        <v>0</v>
      </c>
      <c r="Q47" s="38"/>
      <c r="R47" s="38"/>
      <c r="S47" s="203">
        <f t="shared" si="4"/>
        <v>0</v>
      </c>
      <c r="T47" s="169">
        <v>2.8000000000000001E-2</v>
      </c>
      <c r="U47" s="38"/>
      <c r="V47" s="38"/>
      <c r="W47" s="362">
        <f t="shared" si="5"/>
        <v>0</v>
      </c>
      <c r="X47" s="38"/>
      <c r="Y47" s="162"/>
      <c r="Z47" s="38"/>
      <c r="AA47" s="170">
        <f t="shared" si="6"/>
        <v>0</v>
      </c>
      <c r="AB47" s="173">
        <f t="shared" si="8"/>
        <v>0</v>
      </c>
      <c r="AC47" s="459">
        <f t="shared" si="9"/>
        <v>0</v>
      </c>
    </row>
    <row r="48" spans="1:29" x14ac:dyDescent="0.25">
      <c r="A48" s="15">
        <v>37</v>
      </c>
      <c r="B48" s="16" t="s">
        <v>31</v>
      </c>
      <c r="C48" s="17" t="s">
        <v>12</v>
      </c>
      <c r="D48" s="432">
        <f>'Чт День 4 Нед 2'!AD48</f>
        <v>-5.0000000000000001E-3</v>
      </c>
      <c r="E48" s="432"/>
      <c r="F48" s="38"/>
      <c r="G48" s="38"/>
      <c r="H48" s="38"/>
      <c r="I48" s="38"/>
      <c r="J48" s="38"/>
      <c r="K48" s="348">
        <f t="shared" si="7"/>
        <v>0</v>
      </c>
      <c r="L48" s="38"/>
      <c r="M48" s="38"/>
      <c r="N48" s="38"/>
      <c r="O48" s="38"/>
      <c r="P48" s="348">
        <f t="shared" si="3"/>
        <v>0</v>
      </c>
      <c r="Q48" s="38"/>
      <c r="R48" s="38"/>
      <c r="S48" s="203">
        <f t="shared" si="4"/>
        <v>0</v>
      </c>
      <c r="T48" s="38"/>
      <c r="U48" s="38"/>
      <c r="V48" s="38"/>
      <c r="W48" s="362">
        <f t="shared" si="5"/>
        <v>0</v>
      </c>
      <c r="X48" s="38"/>
      <c r="Y48" s="162"/>
      <c r="Z48" s="38"/>
      <c r="AA48" s="170">
        <f t="shared" si="6"/>
        <v>0</v>
      </c>
      <c r="AB48" s="173">
        <f t="shared" si="8"/>
        <v>0</v>
      </c>
      <c r="AC48" s="459">
        <f t="shared" si="9"/>
        <v>-5.0000000000000001E-3</v>
      </c>
    </row>
    <row r="49" spans="1:29" x14ac:dyDescent="0.25">
      <c r="A49" s="15">
        <v>38</v>
      </c>
      <c r="B49" s="16" t="s">
        <v>32</v>
      </c>
      <c r="C49" s="17" t="s">
        <v>12</v>
      </c>
      <c r="D49" s="432">
        <f>'Чт День 4 Нед 2'!AD49</f>
        <v>0</v>
      </c>
      <c r="E49" s="432"/>
      <c r="F49" s="38"/>
      <c r="G49" s="38"/>
      <c r="H49" s="38"/>
      <c r="I49" s="38"/>
      <c r="J49" s="38"/>
      <c r="K49" s="348">
        <f t="shared" si="7"/>
        <v>0</v>
      </c>
      <c r="L49" s="38"/>
      <c r="M49" s="38"/>
      <c r="N49" s="38"/>
      <c r="O49" s="38"/>
      <c r="P49" s="348">
        <f t="shared" si="3"/>
        <v>0</v>
      </c>
      <c r="Q49" s="38"/>
      <c r="R49" s="38"/>
      <c r="S49" s="203">
        <f t="shared" si="4"/>
        <v>0</v>
      </c>
      <c r="T49" s="38"/>
      <c r="U49" s="38"/>
      <c r="V49" s="38"/>
      <c r="W49" s="362">
        <f t="shared" si="5"/>
        <v>0</v>
      </c>
      <c r="X49" s="38"/>
      <c r="Y49" s="162"/>
      <c r="Z49" s="38"/>
      <c r="AA49" s="170">
        <f t="shared" si="6"/>
        <v>0</v>
      </c>
      <c r="AB49" s="173">
        <f t="shared" si="8"/>
        <v>0</v>
      </c>
      <c r="AC49" s="459">
        <f t="shared" si="9"/>
        <v>0</v>
      </c>
    </row>
    <row r="50" spans="1:29" x14ac:dyDescent="0.25">
      <c r="A50" s="15">
        <v>39</v>
      </c>
      <c r="B50" s="16" t="s">
        <v>33</v>
      </c>
      <c r="C50" s="17" t="s">
        <v>12</v>
      </c>
      <c r="D50" s="432">
        <f>'Чт День 4 Нед 2'!AD50</f>
        <v>0</v>
      </c>
      <c r="E50" s="432"/>
      <c r="F50" s="38"/>
      <c r="G50" s="38"/>
      <c r="H50" s="38"/>
      <c r="I50" s="38"/>
      <c r="J50" s="38"/>
      <c r="K50" s="348">
        <f t="shared" si="7"/>
        <v>0</v>
      </c>
      <c r="L50" s="38"/>
      <c r="M50" s="38"/>
      <c r="N50" s="38"/>
      <c r="O50" s="38"/>
      <c r="P50" s="348">
        <f t="shared" si="3"/>
        <v>0</v>
      </c>
      <c r="Q50" s="38"/>
      <c r="R50" s="38"/>
      <c r="S50" s="203">
        <f t="shared" si="4"/>
        <v>0</v>
      </c>
      <c r="T50" s="38"/>
      <c r="U50" s="38"/>
      <c r="V50" s="38"/>
      <c r="W50" s="362">
        <f t="shared" si="5"/>
        <v>0</v>
      </c>
      <c r="X50" s="38"/>
      <c r="Y50" s="162"/>
      <c r="Z50" s="38"/>
      <c r="AA50" s="170">
        <f t="shared" si="6"/>
        <v>0</v>
      </c>
      <c r="AB50" s="173">
        <f t="shared" si="8"/>
        <v>0</v>
      </c>
      <c r="AC50" s="459">
        <f t="shared" si="9"/>
        <v>0</v>
      </c>
    </row>
    <row r="51" spans="1:29" x14ac:dyDescent="0.25">
      <c r="A51" s="15">
        <v>40</v>
      </c>
      <c r="B51" s="16" t="s">
        <v>34</v>
      </c>
      <c r="C51" s="17" t="s">
        <v>12</v>
      </c>
      <c r="D51" s="432">
        <f>'Чт День 4 Нед 2'!AD51</f>
        <v>-2.9500000000000002E-2</v>
      </c>
      <c r="E51" s="432"/>
      <c r="F51" s="38"/>
      <c r="G51" s="38"/>
      <c r="H51" s="38"/>
      <c r="I51" s="38"/>
      <c r="J51" s="38"/>
      <c r="K51" s="348">
        <f t="shared" si="7"/>
        <v>0</v>
      </c>
      <c r="L51" s="38"/>
      <c r="M51" s="38"/>
      <c r="N51" s="38"/>
      <c r="O51" s="38"/>
      <c r="P51" s="348">
        <f t="shared" si="3"/>
        <v>0</v>
      </c>
      <c r="Q51" s="38"/>
      <c r="R51" s="38"/>
      <c r="S51" s="203">
        <f t="shared" si="4"/>
        <v>0</v>
      </c>
      <c r="T51" s="38"/>
      <c r="U51" s="38"/>
      <c r="V51" s="38"/>
      <c r="W51" s="362">
        <f t="shared" si="5"/>
        <v>0</v>
      </c>
      <c r="X51" s="38"/>
      <c r="Y51" s="162"/>
      <c r="Z51" s="38"/>
      <c r="AA51" s="170">
        <f t="shared" si="6"/>
        <v>0</v>
      </c>
      <c r="AB51" s="173">
        <f t="shared" si="8"/>
        <v>0</v>
      </c>
      <c r="AC51" s="459">
        <f t="shared" si="9"/>
        <v>-2.9500000000000002E-2</v>
      </c>
    </row>
    <row r="52" spans="1:29" x14ac:dyDescent="0.25">
      <c r="A52" s="15">
        <v>41</v>
      </c>
      <c r="B52" s="19" t="s">
        <v>35</v>
      </c>
      <c r="C52" s="20" t="s">
        <v>12</v>
      </c>
      <c r="D52" s="432">
        <f>'Чт День 4 Нед 2'!AD52</f>
        <v>-0.56120000000000003</v>
      </c>
      <c r="E52" s="432"/>
      <c r="F52" s="38"/>
      <c r="G52" s="38"/>
      <c r="H52" s="38"/>
      <c r="I52" s="38"/>
      <c r="J52" s="38"/>
      <c r="K52" s="348">
        <f t="shared" si="7"/>
        <v>0</v>
      </c>
      <c r="L52" s="38"/>
      <c r="M52" s="38"/>
      <c r="N52" s="38"/>
      <c r="O52" s="38"/>
      <c r="P52" s="348">
        <f t="shared" si="3"/>
        <v>0</v>
      </c>
      <c r="Q52" s="38"/>
      <c r="R52" s="38"/>
      <c r="S52" s="203">
        <f t="shared" si="4"/>
        <v>0</v>
      </c>
      <c r="T52" s="38"/>
      <c r="U52" s="38"/>
      <c r="V52" s="38"/>
      <c r="W52" s="362">
        <f t="shared" si="5"/>
        <v>0</v>
      </c>
      <c r="X52" s="38"/>
      <c r="Y52" s="162"/>
      <c r="Z52" s="38"/>
      <c r="AA52" s="170">
        <f t="shared" si="6"/>
        <v>0</v>
      </c>
      <c r="AB52" s="173">
        <f t="shared" si="8"/>
        <v>0</v>
      </c>
      <c r="AC52" s="459">
        <f t="shared" si="9"/>
        <v>-0.56120000000000003</v>
      </c>
    </row>
    <row r="53" spans="1:29" x14ac:dyDescent="0.25">
      <c r="A53" s="15">
        <v>42</v>
      </c>
      <c r="B53" s="22" t="s">
        <v>39</v>
      </c>
      <c r="C53" s="23" t="s">
        <v>12</v>
      </c>
      <c r="D53" s="432">
        <f>'Чт День 4 Нед 2'!AD53</f>
        <v>0</v>
      </c>
      <c r="E53" s="433"/>
      <c r="F53" s="38"/>
      <c r="G53" s="38"/>
      <c r="H53" s="38"/>
      <c r="I53" s="38"/>
      <c r="J53" s="38"/>
      <c r="K53" s="348">
        <f t="shared" si="7"/>
        <v>0</v>
      </c>
      <c r="L53" s="38"/>
      <c r="M53" s="38"/>
      <c r="N53" s="38"/>
      <c r="O53" s="38"/>
      <c r="P53" s="348">
        <f t="shared" si="3"/>
        <v>0</v>
      </c>
      <c r="Q53" s="38"/>
      <c r="R53" s="38"/>
      <c r="S53" s="203">
        <f t="shared" si="4"/>
        <v>0</v>
      </c>
      <c r="T53" s="38"/>
      <c r="U53" s="38"/>
      <c r="V53" s="38"/>
      <c r="W53" s="362">
        <f t="shared" si="5"/>
        <v>0</v>
      </c>
      <c r="X53" s="38"/>
      <c r="Y53" s="162"/>
      <c r="Z53" s="38"/>
      <c r="AA53" s="170">
        <f t="shared" si="6"/>
        <v>0</v>
      </c>
      <c r="AB53" s="173">
        <f t="shared" si="8"/>
        <v>0</v>
      </c>
      <c r="AC53" s="459">
        <f t="shared" si="9"/>
        <v>0</v>
      </c>
    </row>
    <row r="54" spans="1:29" x14ac:dyDescent="0.25">
      <c r="A54" s="15">
        <v>43</v>
      </c>
      <c r="B54" s="19" t="s">
        <v>171</v>
      </c>
      <c r="C54" s="20" t="s">
        <v>12</v>
      </c>
      <c r="D54" s="432">
        <f>'Чт День 4 Нед 2'!AD54</f>
        <v>-0.02</v>
      </c>
      <c r="E54" s="432"/>
      <c r="F54" s="38"/>
      <c r="G54" s="38"/>
      <c r="H54" s="38"/>
      <c r="I54" s="38"/>
      <c r="J54" s="38"/>
      <c r="K54" s="348">
        <f t="shared" si="7"/>
        <v>0</v>
      </c>
      <c r="L54" s="38"/>
      <c r="M54" s="38"/>
      <c r="N54" s="38"/>
      <c r="O54" s="38"/>
      <c r="P54" s="348">
        <f t="shared" si="3"/>
        <v>0</v>
      </c>
      <c r="Q54" s="38"/>
      <c r="R54" s="38"/>
      <c r="S54" s="203">
        <f t="shared" si="4"/>
        <v>0</v>
      </c>
      <c r="T54" s="38"/>
      <c r="U54" s="38"/>
      <c r="V54" s="38"/>
      <c r="W54" s="362">
        <f t="shared" si="5"/>
        <v>0</v>
      </c>
      <c r="X54" s="38"/>
      <c r="Y54" s="162"/>
      <c r="Z54" s="38"/>
      <c r="AA54" s="170">
        <f t="shared" si="6"/>
        <v>0</v>
      </c>
      <c r="AB54" s="173">
        <f t="shared" si="8"/>
        <v>0</v>
      </c>
      <c r="AC54" s="459">
        <f t="shared" si="9"/>
        <v>-0.02</v>
      </c>
    </row>
    <row r="55" spans="1:29" x14ac:dyDescent="0.25">
      <c r="A55" s="15">
        <v>44</v>
      </c>
      <c r="B55" s="16" t="s">
        <v>36</v>
      </c>
      <c r="C55" s="17" t="s">
        <v>12</v>
      </c>
      <c r="D55" s="432">
        <f>'Чт День 4 Нед 2'!AD55</f>
        <v>-4.0799999999999996E-2</v>
      </c>
      <c r="E55" s="432"/>
      <c r="F55" s="38"/>
      <c r="G55" s="483"/>
      <c r="H55" s="38"/>
      <c r="I55" s="38"/>
      <c r="J55" s="38"/>
      <c r="K55" s="348">
        <f t="shared" si="7"/>
        <v>0</v>
      </c>
      <c r="L55" s="38"/>
      <c r="M55" s="483"/>
      <c r="N55" s="38"/>
      <c r="O55" s="38"/>
      <c r="P55" s="348">
        <f t="shared" si="3"/>
        <v>0</v>
      </c>
      <c r="Q55" s="38"/>
      <c r="R55" s="38"/>
      <c r="S55" s="203">
        <f t="shared" si="4"/>
        <v>0</v>
      </c>
      <c r="T55" s="38"/>
      <c r="U55" s="38"/>
      <c r="V55" s="38"/>
      <c r="W55" s="362">
        <f t="shared" si="5"/>
        <v>0</v>
      </c>
      <c r="X55" s="38"/>
      <c r="Y55" s="162"/>
      <c r="Z55" s="38"/>
      <c r="AA55" s="170">
        <f t="shared" si="6"/>
        <v>0</v>
      </c>
      <c r="AB55" s="173">
        <f t="shared" si="8"/>
        <v>0</v>
      </c>
      <c r="AC55" s="459">
        <f t="shared" si="9"/>
        <v>-4.0799999999999996E-2</v>
      </c>
    </row>
    <row r="56" spans="1:29" x14ac:dyDescent="0.25">
      <c r="A56" s="15">
        <v>45</v>
      </c>
      <c r="B56" s="16" t="s">
        <v>37</v>
      </c>
      <c r="C56" s="17" t="s">
        <v>12</v>
      </c>
      <c r="D56" s="432">
        <f>'Чт День 4 Нед 2'!AD56</f>
        <v>-0.50529999999999997</v>
      </c>
      <c r="E56" s="432"/>
      <c r="F56" s="38"/>
      <c r="G56" s="483"/>
      <c r="H56" s="38"/>
      <c r="I56" s="170">
        <f>10/1000</f>
        <v>0.01</v>
      </c>
      <c r="J56" s="38"/>
      <c r="K56" s="348">
        <f t="shared" si="7"/>
        <v>0.01</v>
      </c>
      <c r="L56" s="38"/>
      <c r="M56" s="483"/>
      <c r="N56" s="170">
        <f>10/1000</f>
        <v>0.01</v>
      </c>
      <c r="O56" s="38"/>
      <c r="P56" s="348">
        <f t="shared" si="3"/>
        <v>0.01</v>
      </c>
      <c r="Q56" s="38"/>
      <c r="R56" s="203">
        <v>0.01</v>
      </c>
      <c r="S56" s="203">
        <f t="shared" si="4"/>
        <v>0.01</v>
      </c>
      <c r="T56" s="169">
        <v>5.0000000000000001E-4</v>
      </c>
      <c r="U56" s="169">
        <v>0.01</v>
      </c>
      <c r="V56" s="38"/>
      <c r="W56" s="362">
        <f t="shared" si="5"/>
        <v>0</v>
      </c>
      <c r="X56" s="38"/>
      <c r="Y56" s="222">
        <v>0.01</v>
      </c>
      <c r="Z56" s="38"/>
      <c r="AA56" s="170">
        <f t="shared" si="6"/>
        <v>0.01</v>
      </c>
      <c r="AB56" s="173">
        <f t="shared" si="8"/>
        <v>0.04</v>
      </c>
      <c r="AC56" s="459">
        <f t="shared" si="9"/>
        <v>-0.54530000000000001</v>
      </c>
    </row>
    <row r="57" spans="1:29" x14ac:dyDescent="0.25">
      <c r="A57" s="15">
        <v>46</v>
      </c>
      <c r="B57" s="16" t="s">
        <v>38</v>
      </c>
      <c r="C57" s="17" t="s">
        <v>12</v>
      </c>
      <c r="D57" s="432">
        <f>'Чт День 4 Нед 2'!AD57</f>
        <v>-4.3199999999999995E-2</v>
      </c>
      <c r="E57" s="432"/>
      <c r="F57" s="404">
        <v>4.0000000000000002E-4</v>
      </c>
      <c r="G57" s="404">
        <v>2.0000000000000001E-4</v>
      </c>
      <c r="H57" s="38"/>
      <c r="I57" s="38"/>
      <c r="J57" s="38"/>
      <c r="K57" s="348">
        <f t="shared" si="7"/>
        <v>6.0000000000000006E-4</v>
      </c>
      <c r="L57" s="404">
        <v>4.0000000000000002E-4</v>
      </c>
      <c r="M57" s="404">
        <v>5.9999999999999995E-4</v>
      </c>
      <c r="N57" s="38"/>
      <c r="O57" s="38"/>
      <c r="P57" s="348">
        <f t="shared" si="3"/>
        <v>1E-3</v>
      </c>
      <c r="Q57" s="38"/>
      <c r="R57" s="38"/>
      <c r="S57" s="203">
        <f t="shared" si="4"/>
        <v>0</v>
      </c>
      <c r="T57" s="169">
        <v>2.9999999999999997E-4</v>
      </c>
      <c r="U57" s="38"/>
      <c r="V57" s="38"/>
      <c r="W57" s="362">
        <f t="shared" si="5"/>
        <v>0</v>
      </c>
      <c r="X57" s="170">
        <v>1E-3</v>
      </c>
      <c r="Y57" s="162"/>
      <c r="Z57" s="38"/>
      <c r="AA57" s="170">
        <f t="shared" si="6"/>
        <v>1E-3</v>
      </c>
      <c r="AB57" s="173">
        <f t="shared" si="8"/>
        <v>2.5999999999999999E-3</v>
      </c>
      <c r="AC57" s="459">
        <f t="shared" si="9"/>
        <v>-4.5799999999999993E-2</v>
      </c>
    </row>
    <row r="58" spans="1:29" x14ac:dyDescent="0.25">
      <c r="A58" s="15">
        <v>47</v>
      </c>
      <c r="B58" s="16" t="s">
        <v>14</v>
      </c>
      <c r="C58" s="17" t="s">
        <v>12</v>
      </c>
      <c r="D58" s="432">
        <f>'Чт День 4 Нед 2'!AD58</f>
        <v>-4.4999999999999998E-2</v>
      </c>
      <c r="E58" s="432"/>
      <c r="F58" s="38"/>
      <c r="G58" s="38"/>
      <c r="H58" s="38"/>
      <c r="I58" s="38"/>
      <c r="J58" s="38"/>
      <c r="K58" s="348">
        <f t="shared" si="7"/>
        <v>0</v>
      </c>
      <c r="L58" s="38"/>
      <c r="M58" s="38"/>
      <c r="N58" s="38"/>
      <c r="O58" s="38"/>
      <c r="P58" s="348">
        <f t="shared" si="3"/>
        <v>0</v>
      </c>
      <c r="Q58" s="38"/>
      <c r="R58" s="38"/>
      <c r="S58" s="203">
        <f t="shared" si="4"/>
        <v>0</v>
      </c>
      <c r="T58" s="38"/>
      <c r="U58" s="38"/>
      <c r="V58" s="38"/>
      <c r="W58" s="362">
        <f t="shared" si="5"/>
        <v>0</v>
      </c>
      <c r="X58" s="38"/>
      <c r="Y58" s="162"/>
      <c r="Z58" s="38"/>
      <c r="AA58" s="170">
        <f t="shared" si="6"/>
        <v>0</v>
      </c>
      <c r="AB58" s="173">
        <f t="shared" si="8"/>
        <v>0</v>
      </c>
      <c r="AC58" s="459">
        <f t="shared" si="9"/>
        <v>-4.4999999999999998E-2</v>
      </c>
    </row>
    <row r="59" spans="1:29" x14ac:dyDescent="0.25">
      <c r="A59" s="15">
        <v>48</v>
      </c>
      <c r="B59" s="22" t="s">
        <v>172</v>
      </c>
      <c r="C59" s="17" t="s">
        <v>12</v>
      </c>
      <c r="D59" s="432">
        <f>'Чт День 4 Нед 2'!AD59</f>
        <v>0</v>
      </c>
      <c r="E59" s="432"/>
      <c r="F59" s="38"/>
      <c r="G59" s="38"/>
      <c r="H59" s="38"/>
      <c r="I59" s="38"/>
      <c r="J59" s="38"/>
      <c r="K59" s="348">
        <f t="shared" si="7"/>
        <v>0</v>
      </c>
      <c r="L59" s="38"/>
      <c r="M59" s="38"/>
      <c r="N59" s="38"/>
      <c r="O59" s="38"/>
      <c r="P59" s="348">
        <f t="shared" si="3"/>
        <v>0</v>
      </c>
      <c r="Q59" s="38"/>
      <c r="R59" s="38"/>
      <c r="S59" s="203">
        <f t="shared" si="4"/>
        <v>0</v>
      </c>
      <c r="T59" s="38"/>
      <c r="U59" s="38"/>
      <c r="V59" s="38"/>
      <c r="W59" s="362">
        <f t="shared" si="5"/>
        <v>0</v>
      </c>
      <c r="X59" s="38"/>
      <c r="Y59" s="162"/>
      <c r="Z59" s="38"/>
      <c r="AA59" s="170">
        <f t="shared" si="6"/>
        <v>0</v>
      </c>
      <c r="AB59" s="173">
        <f t="shared" si="8"/>
        <v>0</v>
      </c>
      <c r="AC59" s="459">
        <f t="shared" si="9"/>
        <v>0</v>
      </c>
    </row>
    <row r="60" spans="1:29" x14ac:dyDescent="0.25">
      <c r="A60" s="15">
        <v>49</v>
      </c>
      <c r="B60" s="22" t="s">
        <v>275</v>
      </c>
      <c r="C60" s="17" t="s">
        <v>12</v>
      </c>
      <c r="D60" s="432">
        <f>'Чт День 4 Нед 2'!AD60</f>
        <v>0</v>
      </c>
      <c r="E60" s="432"/>
      <c r="F60" s="38"/>
      <c r="G60" s="38"/>
      <c r="H60" s="38"/>
      <c r="I60" s="38"/>
      <c r="J60" s="38"/>
      <c r="K60" s="348">
        <f t="shared" si="7"/>
        <v>0</v>
      </c>
      <c r="L60" s="38"/>
      <c r="M60" s="38"/>
      <c r="N60" s="38"/>
      <c r="O60" s="38"/>
      <c r="P60" s="348">
        <f t="shared" si="3"/>
        <v>0</v>
      </c>
      <c r="Q60" s="38"/>
      <c r="R60" s="38"/>
      <c r="S60" s="203">
        <f t="shared" si="4"/>
        <v>0</v>
      </c>
      <c r="T60" s="38"/>
      <c r="U60" s="38"/>
      <c r="V60" s="38"/>
      <c r="W60" s="362">
        <f t="shared" si="5"/>
        <v>0</v>
      </c>
      <c r="X60" s="38"/>
      <c r="Y60" s="162"/>
      <c r="Z60" s="38"/>
      <c r="AA60" s="170">
        <f t="shared" si="6"/>
        <v>0</v>
      </c>
      <c r="AB60" s="173">
        <f t="shared" si="8"/>
        <v>0</v>
      </c>
      <c r="AC60" s="459">
        <f t="shared" si="9"/>
        <v>0</v>
      </c>
    </row>
    <row r="61" spans="1:29" x14ac:dyDescent="0.25">
      <c r="A61" s="6"/>
      <c r="B61" s="64" t="s">
        <v>51</v>
      </c>
      <c r="C61" s="7"/>
      <c r="D61" s="432">
        <f>'Чт День 4 Нед 2'!AD61</f>
        <v>0</v>
      </c>
      <c r="E61" s="7"/>
      <c r="F61" s="38"/>
      <c r="G61" s="38"/>
      <c r="H61" s="38"/>
      <c r="I61" s="38"/>
      <c r="J61" s="38"/>
      <c r="K61" s="348">
        <f t="shared" si="7"/>
        <v>0</v>
      </c>
      <c r="L61" s="38"/>
      <c r="M61" s="38"/>
      <c r="N61" s="38"/>
      <c r="O61" s="38"/>
      <c r="P61" s="348">
        <f t="shared" si="3"/>
        <v>0</v>
      </c>
      <c r="Q61" s="38"/>
      <c r="R61" s="38"/>
      <c r="S61" s="203">
        <f t="shared" si="4"/>
        <v>0</v>
      </c>
      <c r="T61" s="38"/>
      <c r="U61" s="38"/>
      <c r="V61" s="38"/>
      <c r="W61" s="362">
        <f t="shared" si="5"/>
        <v>0</v>
      </c>
      <c r="X61" s="38"/>
      <c r="Y61" s="162"/>
      <c r="Z61" s="38"/>
      <c r="AA61" s="170">
        <f t="shared" si="6"/>
        <v>0</v>
      </c>
      <c r="AB61" s="173">
        <f t="shared" si="8"/>
        <v>0</v>
      </c>
      <c r="AC61" s="459">
        <f t="shared" si="9"/>
        <v>0</v>
      </c>
    </row>
    <row r="62" spans="1:29" x14ac:dyDescent="0.25">
      <c r="A62" s="67">
        <v>50</v>
      </c>
      <c r="B62" s="19" t="s">
        <v>52</v>
      </c>
      <c r="C62" s="20" t="s">
        <v>12</v>
      </c>
      <c r="D62" s="432">
        <f>'Чт День 4 Нед 2'!AD62</f>
        <v>-0.29020000000000001</v>
      </c>
      <c r="E62" s="432"/>
      <c r="F62" s="38"/>
      <c r="G62" s="483"/>
      <c r="H62" s="38"/>
      <c r="I62" s="38"/>
      <c r="J62" s="38"/>
      <c r="K62" s="348">
        <f t="shared" si="7"/>
        <v>0</v>
      </c>
      <c r="L62" s="38"/>
      <c r="M62" s="483"/>
      <c r="N62" s="38"/>
      <c r="O62" s="38"/>
      <c r="P62" s="348">
        <f t="shared" si="3"/>
        <v>0</v>
      </c>
      <c r="Q62" s="38"/>
      <c r="R62" s="38"/>
      <c r="S62" s="203">
        <f t="shared" si="4"/>
        <v>0</v>
      </c>
      <c r="T62" s="38"/>
      <c r="U62" s="38"/>
      <c r="V62" s="38"/>
      <c r="W62" s="362">
        <f t="shared" si="5"/>
        <v>0</v>
      </c>
      <c r="X62" s="38"/>
      <c r="Y62" s="162"/>
      <c r="Z62" s="38"/>
      <c r="AA62" s="170">
        <f t="shared" si="6"/>
        <v>0</v>
      </c>
      <c r="AB62" s="173">
        <f t="shared" si="8"/>
        <v>0</v>
      </c>
      <c r="AC62" s="459">
        <f t="shared" si="9"/>
        <v>-0.29020000000000001</v>
      </c>
    </row>
    <row r="63" spans="1:29" x14ac:dyDescent="0.25">
      <c r="A63" s="67">
        <v>51</v>
      </c>
      <c r="B63" s="19" t="s">
        <v>173</v>
      </c>
      <c r="C63" s="20" t="s">
        <v>12</v>
      </c>
      <c r="D63" s="432">
        <f>'Чт День 4 Нед 2'!AD63</f>
        <v>0</v>
      </c>
      <c r="E63" s="432"/>
      <c r="F63" s="38"/>
      <c r="G63" s="38"/>
      <c r="H63" s="38"/>
      <c r="I63" s="38"/>
      <c r="J63" s="38"/>
      <c r="K63" s="348">
        <f t="shared" si="7"/>
        <v>0</v>
      </c>
      <c r="L63" s="38"/>
      <c r="M63" s="483"/>
      <c r="N63" s="38"/>
      <c r="O63" s="38"/>
      <c r="P63" s="348">
        <f t="shared" si="3"/>
        <v>0</v>
      </c>
      <c r="Q63" s="38"/>
      <c r="R63" s="38"/>
      <c r="S63" s="203">
        <f t="shared" si="4"/>
        <v>0</v>
      </c>
      <c r="T63" s="38"/>
      <c r="U63" s="38"/>
      <c r="V63" s="38"/>
      <c r="W63" s="362">
        <f t="shared" si="5"/>
        <v>0</v>
      </c>
      <c r="X63" s="38"/>
      <c r="Y63" s="162"/>
      <c r="Z63" s="38"/>
      <c r="AA63" s="170">
        <f t="shared" si="6"/>
        <v>0</v>
      </c>
      <c r="AB63" s="173">
        <f t="shared" si="8"/>
        <v>0</v>
      </c>
      <c r="AC63" s="459">
        <f t="shared" si="9"/>
        <v>0</v>
      </c>
    </row>
    <row r="64" spans="1:29" x14ac:dyDescent="0.25">
      <c r="A64" s="67">
        <v>52</v>
      </c>
      <c r="B64" s="19" t="s">
        <v>100</v>
      </c>
      <c r="C64" s="20" t="s">
        <v>12</v>
      </c>
      <c r="D64" s="432">
        <f>'Чт День 4 Нед 2'!AD64</f>
        <v>0</v>
      </c>
      <c r="E64" s="432"/>
      <c r="F64" s="38"/>
      <c r="G64" s="38"/>
      <c r="H64" s="38"/>
      <c r="I64" s="38"/>
      <c r="J64" s="38"/>
      <c r="K64" s="348">
        <f t="shared" si="7"/>
        <v>0</v>
      </c>
      <c r="L64" s="38"/>
      <c r="M64" s="38"/>
      <c r="N64" s="38"/>
      <c r="O64" s="38"/>
      <c r="P64" s="348">
        <f t="shared" si="3"/>
        <v>0</v>
      </c>
      <c r="Q64" s="38"/>
      <c r="R64" s="38"/>
      <c r="S64" s="203">
        <f t="shared" si="4"/>
        <v>0</v>
      </c>
      <c r="T64" s="38"/>
      <c r="U64" s="38"/>
      <c r="V64" s="38"/>
      <c r="W64" s="362">
        <f t="shared" si="5"/>
        <v>0</v>
      </c>
      <c r="X64" s="38"/>
      <c r="Y64" s="162"/>
      <c r="Z64" s="38"/>
      <c r="AA64" s="170">
        <f t="shared" si="6"/>
        <v>0</v>
      </c>
      <c r="AB64" s="173">
        <f t="shared" si="8"/>
        <v>0</v>
      </c>
      <c r="AC64" s="459">
        <f t="shared" si="9"/>
        <v>0</v>
      </c>
    </row>
    <row r="65" spans="1:29" x14ac:dyDescent="0.25">
      <c r="A65" s="67">
        <v>53</v>
      </c>
      <c r="B65" s="19" t="s">
        <v>200</v>
      </c>
      <c r="C65" s="20" t="s">
        <v>12</v>
      </c>
      <c r="D65" s="432">
        <f>'Чт День 4 Нед 2'!AD65</f>
        <v>0</v>
      </c>
      <c r="E65" s="432"/>
      <c r="F65" s="38"/>
      <c r="G65" s="38"/>
      <c r="H65" s="38"/>
      <c r="I65" s="38"/>
      <c r="J65" s="38"/>
      <c r="K65" s="348">
        <f t="shared" si="7"/>
        <v>0</v>
      </c>
      <c r="L65" s="38"/>
      <c r="M65" s="38"/>
      <c r="N65" s="38"/>
      <c r="O65" s="38"/>
      <c r="P65" s="348">
        <f t="shared" si="3"/>
        <v>0</v>
      </c>
      <c r="Q65" s="38"/>
      <c r="R65" s="38"/>
      <c r="S65" s="203">
        <f t="shared" si="4"/>
        <v>0</v>
      </c>
      <c r="T65" s="38"/>
      <c r="U65" s="38"/>
      <c r="V65" s="38"/>
      <c r="W65" s="362">
        <f t="shared" si="5"/>
        <v>0</v>
      </c>
      <c r="X65" s="38"/>
      <c r="Y65" s="162"/>
      <c r="Z65" s="38"/>
      <c r="AA65" s="170">
        <f t="shared" si="6"/>
        <v>0</v>
      </c>
      <c r="AB65" s="173">
        <f t="shared" si="8"/>
        <v>0</v>
      </c>
      <c r="AC65" s="459">
        <f t="shared" si="9"/>
        <v>0</v>
      </c>
    </row>
    <row r="66" spans="1:29" x14ac:dyDescent="0.25">
      <c r="A66" s="67">
        <v>54</v>
      </c>
      <c r="B66" s="16" t="s">
        <v>90</v>
      </c>
      <c r="C66" s="25" t="s">
        <v>12</v>
      </c>
      <c r="D66" s="432">
        <f>'Чт День 4 Нед 2'!AD66</f>
        <v>0</v>
      </c>
      <c r="E66" s="434"/>
      <c r="F66" s="38"/>
      <c r="G66" s="38"/>
      <c r="H66" s="38"/>
      <c r="I66" s="38"/>
      <c r="J66" s="38"/>
      <c r="K66" s="348">
        <f t="shared" si="7"/>
        <v>0</v>
      </c>
      <c r="L66" s="38"/>
      <c r="M66" s="38"/>
      <c r="N66" s="38"/>
      <c r="O66" s="38"/>
      <c r="P66" s="348">
        <f t="shared" si="3"/>
        <v>0</v>
      </c>
      <c r="Q66" s="38"/>
      <c r="R66" s="38"/>
      <c r="S66" s="203">
        <f t="shared" si="4"/>
        <v>0</v>
      </c>
      <c r="T66" s="38"/>
      <c r="U66" s="38"/>
      <c r="V66" s="38"/>
      <c r="W66" s="362">
        <f t="shared" si="5"/>
        <v>0</v>
      </c>
      <c r="X66" s="38"/>
      <c r="Y66" s="162"/>
      <c r="Z66" s="38"/>
      <c r="AA66" s="170">
        <f t="shared" si="6"/>
        <v>0</v>
      </c>
      <c r="AB66" s="173">
        <f t="shared" si="8"/>
        <v>0</v>
      </c>
      <c r="AC66" s="459">
        <f t="shared" si="9"/>
        <v>0</v>
      </c>
    </row>
    <row r="67" spans="1:29" x14ac:dyDescent="0.25">
      <c r="A67" s="67">
        <v>55</v>
      </c>
      <c r="B67" s="47" t="s">
        <v>118</v>
      </c>
      <c r="C67" s="25" t="s">
        <v>12</v>
      </c>
      <c r="D67" s="432">
        <f>'Чт День 4 Нед 2'!AD67</f>
        <v>0</v>
      </c>
      <c r="E67" s="434"/>
      <c r="F67" s="38"/>
      <c r="G67" s="38"/>
      <c r="H67" s="38"/>
      <c r="I67" s="38"/>
      <c r="J67" s="38"/>
      <c r="K67" s="348">
        <f t="shared" si="7"/>
        <v>0</v>
      </c>
      <c r="L67" s="38"/>
      <c r="M67" s="38"/>
      <c r="N67" s="38"/>
      <c r="O67" s="38"/>
      <c r="P67" s="348">
        <f t="shared" si="3"/>
        <v>0</v>
      </c>
      <c r="Q67" s="38"/>
      <c r="R67" s="38"/>
      <c r="S67" s="203">
        <f t="shared" si="4"/>
        <v>0</v>
      </c>
      <c r="T67" s="38"/>
      <c r="U67" s="38"/>
      <c r="V67" s="38"/>
      <c r="W67" s="362">
        <f t="shared" si="5"/>
        <v>0</v>
      </c>
      <c r="X67" s="38"/>
      <c r="Y67" s="162"/>
      <c r="Z67" s="38"/>
      <c r="AA67" s="170">
        <f t="shared" si="6"/>
        <v>0</v>
      </c>
      <c r="AB67" s="173">
        <f t="shared" si="8"/>
        <v>0</v>
      </c>
      <c r="AC67" s="459">
        <f t="shared" si="9"/>
        <v>0</v>
      </c>
    </row>
    <row r="68" spans="1:29" x14ac:dyDescent="0.25">
      <c r="A68" s="67">
        <v>56</v>
      </c>
      <c r="B68" s="19" t="s">
        <v>53</v>
      </c>
      <c r="C68" s="20" t="s">
        <v>12</v>
      </c>
      <c r="D68" s="432">
        <f>'Чт День 4 Нед 2'!AD68</f>
        <v>0</v>
      </c>
      <c r="E68" s="432"/>
      <c r="F68" s="38"/>
      <c r="G68" s="38"/>
      <c r="H68" s="38"/>
      <c r="I68" s="38"/>
      <c r="J68" s="38"/>
      <c r="K68" s="348">
        <f t="shared" si="7"/>
        <v>0</v>
      </c>
      <c r="L68" s="38"/>
      <c r="M68" s="38"/>
      <c r="N68" s="38"/>
      <c r="O68" s="38"/>
      <c r="P68" s="348">
        <f t="shared" si="3"/>
        <v>0</v>
      </c>
      <c r="Q68" s="38"/>
      <c r="R68" s="38"/>
      <c r="S68" s="203">
        <f t="shared" si="4"/>
        <v>0</v>
      </c>
      <c r="T68" s="38"/>
      <c r="U68" s="38"/>
      <c r="V68" s="38"/>
      <c r="W68" s="362">
        <f t="shared" si="5"/>
        <v>0</v>
      </c>
      <c r="X68" s="38"/>
      <c r="Y68" s="162"/>
      <c r="Z68" s="38"/>
      <c r="AA68" s="170">
        <f t="shared" si="6"/>
        <v>0</v>
      </c>
      <c r="AB68" s="173">
        <f t="shared" si="8"/>
        <v>0</v>
      </c>
      <c r="AC68" s="459">
        <f t="shared" si="9"/>
        <v>0</v>
      </c>
    </row>
    <row r="69" spans="1:29" x14ac:dyDescent="0.25">
      <c r="A69" s="67">
        <v>57</v>
      </c>
      <c r="B69" s="16" t="s">
        <v>54</v>
      </c>
      <c r="C69" s="17" t="s">
        <v>12</v>
      </c>
      <c r="D69" s="432">
        <f>'Чт День 4 Нед 2'!AD69</f>
        <v>-2.7300000000000001E-2</v>
      </c>
      <c r="E69" s="432"/>
      <c r="F69" s="38"/>
      <c r="G69" s="38"/>
      <c r="H69" s="38"/>
      <c r="I69" s="38"/>
      <c r="J69" s="38"/>
      <c r="K69" s="348">
        <f t="shared" si="7"/>
        <v>0</v>
      </c>
      <c r="L69" s="38"/>
      <c r="M69" s="38"/>
      <c r="N69" s="38"/>
      <c r="O69" s="38"/>
      <c r="P69" s="348">
        <f t="shared" si="3"/>
        <v>0</v>
      </c>
      <c r="Q69" s="38"/>
      <c r="R69" s="38"/>
      <c r="S69" s="203">
        <f t="shared" si="4"/>
        <v>0</v>
      </c>
      <c r="T69" s="38"/>
      <c r="U69" s="38"/>
      <c r="V69" s="38"/>
      <c r="W69" s="362">
        <f t="shared" si="5"/>
        <v>0</v>
      </c>
      <c r="X69" s="170">
        <v>2.7300000000000001E-2</v>
      </c>
      <c r="Y69" s="162"/>
      <c r="Z69" s="38"/>
      <c r="AA69" s="170">
        <f t="shared" si="6"/>
        <v>2.7300000000000001E-2</v>
      </c>
      <c r="AB69" s="173">
        <f t="shared" si="8"/>
        <v>2.7300000000000001E-2</v>
      </c>
      <c r="AC69" s="459">
        <f t="shared" si="9"/>
        <v>-5.4600000000000003E-2</v>
      </c>
    </row>
    <row r="70" spans="1:29" x14ac:dyDescent="0.25">
      <c r="A70" s="67">
        <v>58</v>
      </c>
      <c r="B70" s="16" t="s">
        <v>55</v>
      </c>
      <c r="C70" s="17" t="s">
        <v>12</v>
      </c>
      <c r="D70" s="432">
        <f>'Чт День 4 Нед 2'!AD70</f>
        <v>0</v>
      </c>
      <c r="E70" s="432"/>
      <c r="F70" s="38"/>
      <c r="G70" s="38"/>
      <c r="H70" s="38"/>
      <c r="I70" s="38"/>
      <c r="J70" s="38"/>
      <c r="K70" s="348">
        <f t="shared" si="7"/>
        <v>0</v>
      </c>
      <c r="L70" s="38"/>
      <c r="M70" s="38"/>
      <c r="N70" s="38"/>
      <c r="O70" s="38"/>
      <c r="P70" s="348">
        <f t="shared" si="3"/>
        <v>0</v>
      </c>
      <c r="Q70" s="38"/>
      <c r="R70" s="38"/>
      <c r="S70" s="203">
        <f t="shared" si="4"/>
        <v>0</v>
      </c>
      <c r="T70" s="38"/>
      <c r="U70" s="38"/>
      <c r="V70" s="38"/>
      <c r="W70" s="362">
        <f t="shared" si="5"/>
        <v>0</v>
      </c>
      <c r="X70" s="38"/>
      <c r="Y70" s="162"/>
      <c r="Z70" s="38"/>
      <c r="AA70" s="170">
        <f t="shared" si="6"/>
        <v>0</v>
      </c>
      <c r="AB70" s="173">
        <f t="shared" si="8"/>
        <v>0</v>
      </c>
      <c r="AC70" s="459">
        <f t="shared" si="9"/>
        <v>0</v>
      </c>
    </row>
    <row r="71" spans="1:29" x14ac:dyDescent="0.25">
      <c r="A71" s="67">
        <v>59</v>
      </c>
      <c r="B71" s="16" t="s">
        <v>56</v>
      </c>
      <c r="C71" s="17" t="s">
        <v>12</v>
      </c>
      <c r="D71" s="432">
        <f>'Чт День 4 Нед 2'!AD71</f>
        <v>-3.1100000000000003E-2</v>
      </c>
      <c r="E71" s="432"/>
      <c r="F71" s="38"/>
      <c r="G71" s="483"/>
      <c r="H71" s="38"/>
      <c r="I71" s="38"/>
      <c r="J71" s="38"/>
      <c r="K71" s="348">
        <f t="shared" ref="K71:K102" si="10">(J71+I71+H71+G71+F71)*$K$5</f>
        <v>0</v>
      </c>
      <c r="L71" s="38"/>
      <c r="M71" s="483"/>
      <c r="N71" s="38"/>
      <c r="O71" s="38"/>
      <c r="P71" s="348">
        <f t="shared" si="3"/>
        <v>0</v>
      </c>
      <c r="Q71" s="38"/>
      <c r="R71" s="38"/>
      <c r="S71" s="203">
        <f t="shared" si="4"/>
        <v>0</v>
      </c>
      <c r="T71" s="38"/>
      <c r="U71" s="38"/>
      <c r="V71" s="38"/>
      <c r="W71" s="362">
        <f t="shared" si="5"/>
        <v>0</v>
      </c>
      <c r="X71" s="38"/>
      <c r="Y71" s="162"/>
      <c r="Z71" s="38"/>
      <c r="AA71" s="170">
        <f t="shared" si="6"/>
        <v>0</v>
      </c>
      <c r="AB71" s="173">
        <f t="shared" ref="AB71:AB102" si="11">K71+P71+S71+AA71</f>
        <v>0</v>
      </c>
      <c r="AC71" s="459">
        <f t="shared" ref="AC71:AC102" si="12">(D71+E71)-AB71</f>
        <v>-3.1100000000000003E-2</v>
      </c>
    </row>
    <row r="72" spans="1:29" x14ac:dyDescent="0.25">
      <c r="A72" s="67">
        <v>60</v>
      </c>
      <c r="B72" s="47" t="s">
        <v>107</v>
      </c>
      <c r="C72" s="55" t="s">
        <v>12</v>
      </c>
      <c r="D72" s="432">
        <f>'Чт День 4 Нед 2'!AD72</f>
        <v>0</v>
      </c>
      <c r="E72" s="444"/>
      <c r="F72" s="38"/>
      <c r="G72" s="38"/>
      <c r="H72" s="38"/>
      <c r="I72" s="38"/>
      <c r="J72" s="38"/>
      <c r="K72" s="348">
        <f t="shared" si="10"/>
        <v>0</v>
      </c>
      <c r="L72" s="38"/>
      <c r="M72" s="38"/>
      <c r="N72" s="38"/>
      <c r="O72" s="38"/>
      <c r="P72" s="348">
        <f t="shared" ref="P72:P135" si="13">(L72+M72+N72+O72)*$P$5</f>
        <v>0</v>
      </c>
      <c r="Q72" s="38"/>
      <c r="R72" s="38"/>
      <c r="S72" s="203">
        <f t="shared" ref="S72:S135" si="14">(R72+Q72)*$S$5</f>
        <v>0</v>
      </c>
      <c r="T72" s="38"/>
      <c r="U72" s="38"/>
      <c r="V72" s="38"/>
      <c r="W72" s="362">
        <f t="shared" ref="W72:W135" si="15">(V72+U72+T72)*$W$5</f>
        <v>0</v>
      </c>
      <c r="X72" s="38"/>
      <c r="Y72" s="162"/>
      <c r="Z72" s="38"/>
      <c r="AA72" s="170">
        <f t="shared" ref="AA72:AA135" si="16">(Z72+Y72+X72)*$AA$5</f>
        <v>0</v>
      </c>
      <c r="AB72" s="173">
        <f t="shared" si="11"/>
        <v>0</v>
      </c>
      <c r="AC72" s="459">
        <f t="shared" si="12"/>
        <v>0</v>
      </c>
    </row>
    <row r="73" spans="1:29" x14ac:dyDescent="0.25">
      <c r="A73" s="15"/>
      <c r="B73" s="268" t="s">
        <v>178</v>
      </c>
      <c r="C73" s="7"/>
      <c r="D73" s="432">
        <f>'Чт День 4 Нед 2'!AD73</f>
        <v>0</v>
      </c>
      <c r="E73" s="7"/>
      <c r="F73" s="38"/>
      <c r="G73" s="38"/>
      <c r="H73" s="38"/>
      <c r="I73" s="38"/>
      <c r="J73" s="38"/>
      <c r="K73" s="348">
        <f t="shared" si="10"/>
        <v>0</v>
      </c>
      <c r="L73" s="38"/>
      <c r="M73" s="38"/>
      <c r="N73" s="38"/>
      <c r="O73" s="38"/>
      <c r="P73" s="348">
        <f t="shared" si="13"/>
        <v>0</v>
      </c>
      <c r="Q73" s="38"/>
      <c r="R73" s="38"/>
      <c r="S73" s="203">
        <f t="shared" si="14"/>
        <v>0</v>
      </c>
      <c r="T73" s="38"/>
      <c r="U73" s="38"/>
      <c r="V73" s="38"/>
      <c r="W73" s="362">
        <f t="shared" si="15"/>
        <v>0</v>
      </c>
      <c r="X73" s="38"/>
      <c r="Y73" s="162"/>
      <c r="Z73" s="38"/>
      <c r="AA73" s="170">
        <f t="shared" si="16"/>
        <v>0</v>
      </c>
      <c r="AB73" s="173">
        <f t="shared" si="11"/>
        <v>0</v>
      </c>
      <c r="AC73" s="459">
        <f t="shared" si="12"/>
        <v>0</v>
      </c>
    </row>
    <row r="74" spans="1:29" x14ac:dyDescent="0.25">
      <c r="A74" s="15">
        <v>61</v>
      </c>
      <c r="B74" s="16" t="s">
        <v>57</v>
      </c>
      <c r="C74" s="17" t="s">
        <v>12</v>
      </c>
      <c r="D74" s="432">
        <f>'Чт День 4 Нед 2'!AD74</f>
        <v>-1.6500000000000001E-2</v>
      </c>
      <c r="E74" s="432"/>
      <c r="F74" s="38"/>
      <c r="G74" s="38"/>
      <c r="H74" s="38"/>
      <c r="I74" s="38"/>
      <c r="J74" s="38"/>
      <c r="K74" s="348">
        <f t="shared" si="10"/>
        <v>0</v>
      </c>
      <c r="L74" s="38"/>
      <c r="M74" s="38"/>
      <c r="N74" s="38"/>
      <c r="O74" s="38"/>
      <c r="P74" s="348">
        <f t="shared" si="13"/>
        <v>0</v>
      </c>
      <c r="Q74" s="38"/>
      <c r="R74" s="203">
        <v>5.0000000000000001E-4</v>
      </c>
      <c r="S74" s="203">
        <f t="shared" si="14"/>
        <v>5.0000000000000001E-4</v>
      </c>
      <c r="T74" s="38"/>
      <c r="U74" s="38"/>
      <c r="V74" s="38"/>
      <c r="W74" s="362">
        <f t="shared" si="15"/>
        <v>0</v>
      </c>
      <c r="X74" s="38"/>
      <c r="Y74" s="162"/>
      <c r="Z74" s="38"/>
      <c r="AA74" s="170">
        <f t="shared" si="16"/>
        <v>0</v>
      </c>
      <c r="AB74" s="173">
        <f t="shared" si="11"/>
        <v>5.0000000000000001E-4</v>
      </c>
      <c r="AC74" s="459">
        <f t="shared" si="12"/>
        <v>-1.7000000000000001E-2</v>
      </c>
    </row>
    <row r="75" spans="1:29" x14ac:dyDescent="0.25">
      <c r="A75" s="15">
        <v>62</v>
      </c>
      <c r="B75" s="16" t="s">
        <v>58</v>
      </c>
      <c r="C75" s="17" t="s">
        <v>12</v>
      </c>
      <c r="D75" s="432">
        <f>'Чт День 4 Нед 2'!AD75</f>
        <v>0</v>
      </c>
      <c r="E75" s="432"/>
      <c r="F75" s="38"/>
      <c r="G75" s="38"/>
      <c r="H75" s="38"/>
      <c r="I75" s="38"/>
      <c r="J75" s="38"/>
      <c r="K75" s="348">
        <f t="shared" si="10"/>
        <v>0</v>
      </c>
      <c r="L75" s="38"/>
      <c r="M75" s="38"/>
      <c r="N75" s="38"/>
      <c r="O75" s="38"/>
      <c r="P75" s="348">
        <f t="shared" si="13"/>
        <v>0</v>
      </c>
      <c r="Q75" s="38"/>
      <c r="R75" s="38"/>
      <c r="S75" s="203">
        <f t="shared" si="14"/>
        <v>0</v>
      </c>
      <c r="T75" s="38"/>
      <c r="U75" s="38"/>
      <c r="V75" s="38"/>
      <c r="W75" s="362">
        <f t="shared" si="15"/>
        <v>0</v>
      </c>
      <c r="X75" s="38"/>
      <c r="Y75" s="162"/>
      <c r="Z75" s="38"/>
      <c r="AA75" s="170">
        <f t="shared" si="16"/>
        <v>0</v>
      </c>
      <c r="AB75" s="173">
        <f t="shared" si="11"/>
        <v>0</v>
      </c>
      <c r="AC75" s="459">
        <f t="shared" si="12"/>
        <v>0</v>
      </c>
    </row>
    <row r="76" spans="1:29" x14ac:dyDescent="0.25">
      <c r="A76" s="15">
        <v>63</v>
      </c>
      <c r="B76" s="16" t="s">
        <v>59</v>
      </c>
      <c r="C76" s="17" t="s">
        <v>12</v>
      </c>
      <c r="D76" s="432">
        <f>'Чт День 4 Нед 2'!AD76</f>
        <v>0</v>
      </c>
      <c r="E76" s="432"/>
      <c r="F76" s="38"/>
      <c r="G76" s="38"/>
      <c r="H76" s="38"/>
      <c r="I76" s="38"/>
      <c r="J76" s="38"/>
      <c r="K76" s="348">
        <f t="shared" si="10"/>
        <v>0</v>
      </c>
      <c r="L76" s="38"/>
      <c r="M76" s="38"/>
      <c r="N76" s="38"/>
      <c r="O76" s="38"/>
      <c r="P76" s="348">
        <f t="shared" si="13"/>
        <v>0</v>
      </c>
      <c r="Q76" s="38"/>
      <c r="R76" s="38"/>
      <c r="S76" s="203">
        <f t="shared" si="14"/>
        <v>0</v>
      </c>
      <c r="T76" s="38"/>
      <c r="U76" s="38"/>
      <c r="V76" s="38"/>
      <c r="W76" s="362">
        <f t="shared" si="15"/>
        <v>0</v>
      </c>
      <c r="X76" s="38"/>
      <c r="Y76" s="162"/>
      <c r="Z76" s="38"/>
      <c r="AA76" s="170">
        <f t="shared" si="16"/>
        <v>0</v>
      </c>
      <c r="AB76" s="173">
        <f t="shared" si="11"/>
        <v>0</v>
      </c>
      <c r="AC76" s="459">
        <f t="shared" si="12"/>
        <v>0</v>
      </c>
    </row>
    <row r="77" spans="1:29" x14ac:dyDescent="0.25">
      <c r="A77" s="15">
        <v>64</v>
      </c>
      <c r="B77" s="16" t="s">
        <v>60</v>
      </c>
      <c r="C77" s="17" t="s">
        <v>12</v>
      </c>
      <c r="D77" s="432">
        <f>'Чт День 4 Нед 2'!AD77</f>
        <v>-0.01</v>
      </c>
      <c r="E77" s="432"/>
      <c r="F77" s="38"/>
      <c r="G77" s="38"/>
      <c r="H77" s="38"/>
      <c r="I77" s="38"/>
      <c r="J77" s="38"/>
      <c r="K77" s="348">
        <f t="shared" si="10"/>
        <v>0</v>
      </c>
      <c r="L77" s="38"/>
      <c r="M77" s="38"/>
      <c r="N77" s="38"/>
      <c r="O77" s="38"/>
      <c r="P77" s="348">
        <f t="shared" si="13"/>
        <v>0</v>
      </c>
      <c r="Q77" s="38"/>
      <c r="R77" s="38"/>
      <c r="S77" s="203">
        <f t="shared" si="14"/>
        <v>0</v>
      </c>
      <c r="T77" s="38"/>
      <c r="U77" s="38"/>
      <c r="V77" s="38"/>
      <c r="W77" s="362">
        <f t="shared" si="15"/>
        <v>0</v>
      </c>
      <c r="X77" s="38"/>
      <c r="Y77" s="162"/>
      <c r="Z77" s="38"/>
      <c r="AA77" s="170">
        <f t="shared" si="16"/>
        <v>0</v>
      </c>
      <c r="AB77" s="173">
        <f t="shared" si="11"/>
        <v>0</v>
      </c>
      <c r="AC77" s="459">
        <f t="shared" si="12"/>
        <v>-0.01</v>
      </c>
    </row>
    <row r="78" spans="1:29" x14ac:dyDescent="0.25">
      <c r="A78" s="15">
        <v>65</v>
      </c>
      <c r="B78" s="16" t="s">
        <v>175</v>
      </c>
      <c r="C78" s="17" t="s">
        <v>12</v>
      </c>
      <c r="D78" s="432">
        <f>'Чт День 4 Нед 2'!AD78</f>
        <v>0</v>
      </c>
      <c r="E78" s="432"/>
      <c r="F78" s="38"/>
      <c r="G78" s="38"/>
      <c r="H78" s="38"/>
      <c r="I78" s="38"/>
      <c r="J78" s="38"/>
      <c r="K78" s="348">
        <f t="shared" si="10"/>
        <v>0</v>
      </c>
      <c r="L78" s="38"/>
      <c r="M78" s="38"/>
      <c r="N78" s="38"/>
      <c r="O78" s="38"/>
      <c r="P78" s="348">
        <f t="shared" si="13"/>
        <v>0</v>
      </c>
      <c r="Q78" s="38"/>
      <c r="R78" s="38"/>
      <c r="S78" s="203">
        <f t="shared" si="14"/>
        <v>0</v>
      </c>
      <c r="T78" s="38"/>
      <c r="U78" s="38"/>
      <c r="V78" s="38"/>
      <c r="W78" s="362">
        <f t="shared" si="15"/>
        <v>0</v>
      </c>
      <c r="X78" s="38"/>
      <c r="Y78" s="162"/>
      <c r="Z78" s="38"/>
      <c r="AA78" s="170">
        <f t="shared" si="16"/>
        <v>0</v>
      </c>
      <c r="AB78" s="173">
        <f t="shared" si="11"/>
        <v>0</v>
      </c>
      <c r="AC78" s="459">
        <f t="shared" si="12"/>
        <v>0</v>
      </c>
    </row>
    <row r="79" spans="1:29" x14ac:dyDescent="0.25">
      <c r="A79" s="15"/>
      <c r="B79" s="268" t="s">
        <v>176</v>
      </c>
      <c r="C79" s="7"/>
      <c r="D79" s="432">
        <f>'Чт День 4 Нед 2'!AD79</f>
        <v>0</v>
      </c>
      <c r="E79" s="7"/>
      <c r="F79" s="38"/>
      <c r="G79" s="38"/>
      <c r="H79" s="38"/>
      <c r="I79" s="38"/>
      <c r="J79" s="38"/>
      <c r="K79" s="348">
        <f t="shared" si="10"/>
        <v>0</v>
      </c>
      <c r="L79" s="38"/>
      <c r="M79" s="38"/>
      <c r="N79" s="38"/>
      <c r="O79" s="38"/>
      <c r="P79" s="348">
        <f t="shared" si="13"/>
        <v>0</v>
      </c>
      <c r="Q79" s="38"/>
      <c r="R79" s="38"/>
      <c r="S79" s="203">
        <f t="shared" si="14"/>
        <v>0</v>
      </c>
      <c r="T79" s="38"/>
      <c r="U79" s="38"/>
      <c r="V79" s="38"/>
      <c r="W79" s="362">
        <f t="shared" si="15"/>
        <v>0</v>
      </c>
      <c r="X79" s="38"/>
      <c r="Y79" s="162"/>
      <c r="Z79" s="38"/>
      <c r="AA79" s="170">
        <f t="shared" si="16"/>
        <v>0</v>
      </c>
      <c r="AB79" s="173">
        <f t="shared" si="11"/>
        <v>0</v>
      </c>
      <c r="AC79" s="459">
        <f t="shared" si="12"/>
        <v>0</v>
      </c>
    </row>
    <row r="80" spans="1:29" x14ac:dyDescent="0.25">
      <c r="A80" s="15">
        <v>66</v>
      </c>
      <c r="B80" s="19" t="s">
        <v>66</v>
      </c>
      <c r="C80" s="20" t="s">
        <v>12</v>
      </c>
      <c r="D80" s="432">
        <f>'Чт День 4 Нед 2'!AD80</f>
        <v>-0.24480000000000002</v>
      </c>
      <c r="E80" s="432"/>
      <c r="F80" s="38"/>
      <c r="G80" s="38"/>
      <c r="H80" s="38"/>
      <c r="I80" s="38"/>
      <c r="J80" s="38"/>
      <c r="K80" s="348">
        <f t="shared" si="10"/>
        <v>0</v>
      </c>
      <c r="L80" s="38"/>
      <c r="M80" s="38"/>
      <c r="N80" s="38"/>
      <c r="O80" s="38"/>
      <c r="P80" s="348">
        <f t="shared" si="13"/>
        <v>0</v>
      </c>
      <c r="Q80" s="38"/>
      <c r="R80" s="38"/>
      <c r="S80" s="203">
        <f t="shared" si="14"/>
        <v>0</v>
      </c>
      <c r="T80" s="38"/>
      <c r="U80" s="38"/>
      <c r="V80" s="38"/>
      <c r="W80" s="362">
        <f t="shared" si="15"/>
        <v>0</v>
      </c>
      <c r="X80" s="38"/>
      <c r="Y80" s="162"/>
      <c r="Z80" s="38"/>
      <c r="AA80" s="170">
        <f t="shared" si="16"/>
        <v>0</v>
      </c>
      <c r="AB80" s="173">
        <f t="shared" si="11"/>
        <v>0</v>
      </c>
      <c r="AC80" s="459">
        <f t="shared" si="12"/>
        <v>-0.24480000000000002</v>
      </c>
    </row>
    <row r="81" spans="1:29" x14ac:dyDescent="0.25">
      <c r="A81" s="15">
        <v>67</v>
      </c>
      <c r="B81" s="19" t="s">
        <v>67</v>
      </c>
      <c r="C81" s="20" t="s">
        <v>12</v>
      </c>
      <c r="D81" s="432">
        <f>'Чт День 4 Нед 2'!AD81</f>
        <v>-1.0200000000000001E-2</v>
      </c>
      <c r="E81" s="432"/>
      <c r="F81" s="38"/>
      <c r="G81" s="38"/>
      <c r="H81" s="38"/>
      <c r="I81" s="483"/>
      <c r="J81" s="38"/>
      <c r="K81" s="348">
        <f t="shared" si="10"/>
        <v>0</v>
      </c>
      <c r="L81" s="38"/>
      <c r="M81" s="38"/>
      <c r="N81" s="483"/>
      <c r="O81" s="38"/>
      <c r="P81" s="348">
        <f t="shared" si="13"/>
        <v>0</v>
      </c>
      <c r="Q81" s="38"/>
      <c r="R81" s="38"/>
      <c r="S81" s="203">
        <f t="shared" si="14"/>
        <v>0</v>
      </c>
      <c r="T81" s="38"/>
      <c r="U81" s="38"/>
      <c r="V81" s="38"/>
      <c r="W81" s="362">
        <f t="shared" si="15"/>
        <v>0</v>
      </c>
      <c r="X81" s="38"/>
      <c r="Y81" s="504">
        <v>1.0200000000000001E-2</v>
      </c>
      <c r="Z81" s="38"/>
      <c r="AA81" s="170">
        <f t="shared" si="16"/>
        <v>1.0200000000000001E-2</v>
      </c>
      <c r="AB81" s="173">
        <f t="shared" si="11"/>
        <v>1.0200000000000001E-2</v>
      </c>
      <c r="AC81" s="459">
        <f t="shared" si="12"/>
        <v>-2.0400000000000001E-2</v>
      </c>
    </row>
    <row r="82" spans="1:29" x14ac:dyDescent="0.25">
      <c r="A82" s="15">
        <v>68</v>
      </c>
      <c r="B82" s="19" t="s">
        <v>68</v>
      </c>
      <c r="C82" s="20" t="s">
        <v>12</v>
      </c>
      <c r="D82" s="432">
        <f>'Чт День 4 Нед 2'!AD82</f>
        <v>0</v>
      </c>
      <c r="E82" s="432"/>
      <c r="F82" s="38"/>
      <c r="G82" s="38"/>
      <c r="H82" s="38"/>
      <c r="I82" s="38"/>
      <c r="J82" s="38"/>
      <c r="K82" s="348">
        <f t="shared" si="10"/>
        <v>0</v>
      </c>
      <c r="L82" s="38"/>
      <c r="M82" s="38"/>
      <c r="N82" s="38"/>
      <c r="O82" s="38"/>
      <c r="P82" s="348">
        <f t="shared" si="13"/>
        <v>0</v>
      </c>
      <c r="Q82" s="38"/>
      <c r="R82" s="38"/>
      <c r="S82" s="203">
        <f t="shared" si="14"/>
        <v>0</v>
      </c>
      <c r="T82" s="38"/>
      <c r="U82" s="38"/>
      <c r="V82" s="38"/>
      <c r="W82" s="362">
        <f t="shared" si="15"/>
        <v>0</v>
      </c>
      <c r="X82" s="38"/>
      <c r="Y82" s="162"/>
      <c r="Z82" s="38"/>
      <c r="AA82" s="170">
        <f t="shared" si="16"/>
        <v>0</v>
      </c>
      <c r="AB82" s="173">
        <f t="shared" si="11"/>
        <v>0</v>
      </c>
      <c r="AC82" s="459">
        <f t="shared" si="12"/>
        <v>0</v>
      </c>
    </row>
    <row r="83" spans="1:29" x14ac:dyDescent="0.25">
      <c r="A83" s="15">
        <v>69</v>
      </c>
      <c r="B83" s="16" t="s">
        <v>69</v>
      </c>
      <c r="C83" s="17" t="s">
        <v>12</v>
      </c>
      <c r="D83" s="432">
        <f>'Чт День 4 Нед 2'!AD83</f>
        <v>-2.0400000000000001E-2</v>
      </c>
      <c r="E83" s="432"/>
      <c r="F83" s="38"/>
      <c r="G83" s="38"/>
      <c r="H83" s="38"/>
      <c r="I83" s="38"/>
      <c r="J83" s="38"/>
      <c r="K83" s="348">
        <f t="shared" si="10"/>
        <v>0</v>
      </c>
      <c r="L83" s="38"/>
      <c r="M83" s="38"/>
      <c r="N83" s="38"/>
      <c r="O83" s="38"/>
      <c r="P83" s="348">
        <f t="shared" si="13"/>
        <v>0</v>
      </c>
      <c r="Q83" s="38"/>
      <c r="R83" s="38"/>
      <c r="S83" s="203">
        <f t="shared" si="14"/>
        <v>0</v>
      </c>
      <c r="T83" s="38"/>
      <c r="U83" s="38"/>
      <c r="V83" s="38"/>
      <c r="W83" s="362">
        <f t="shared" si="15"/>
        <v>0</v>
      </c>
      <c r="X83" s="38"/>
      <c r="Y83" s="504">
        <v>1.0200000000000001E-2</v>
      </c>
      <c r="Z83" s="38"/>
      <c r="AA83" s="170">
        <f t="shared" si="16"/>
        <v>1.0200000000000001E-2</v>
      </c>
      <c r="AB83" s="173">
        <f t="shared" si="11"/>
        <v>1.0200000000000001E-2</v>
      </c>
      <c r="AC83" s="459">
        <f t="shared" si="12"/>
        <v>-3.0600000000000002E-2</v>
      </c>
    </row>
    <row r="84" spans="1:29" x14ac:dyDescent="0.25">
      <c r="A84" s="15">
        <v>70</v>
      </c>
      <c r="B84" s="16" t="s">
        <v>70</v>
      </c>
      <c r="C84" s="17" t="s">
        <v>12</v>
      </c>
      <c r="D84" s="432">
        <f>'Чт День 4 Нед 2'!AD84</f>
        <v>-5.0599999999999999E-2</v>
      </c>
      <c r="E84" s="432"/>
      <c r="F84" s="38"/>
      <c r="G84" s="38"/>
      <c r="H84" s="38"/>
      <c r="I84" s="38"/>
      <c r="J84" s="38"/>
      <c r="K84" s="348">
        <f t="shared" si="10"/>
        <v>0</v>
      </c>
      <c r="L84" s="38"/>
      <c r="M84" s="38"/>
      <c r="N84" s="38"/>
      <c r="O84" s="38"/>
      <c r="P84" s="348">
        <f t="shared" si="13"/>
        <v>0</v>
      </c>
      <c r="Q84" s="38"/>
      <c r="R84" s="38"/>
      <c r="S84" s="203">
        <f t="shared" si="14"/>
        <v>0</v>
      </c>
      <c r="T84" s="38"/>
      <c r="U84" s="169">
        <v>1.5299999999999999E-2</v>
      </c>
      <c r="V84" s="38"/>
      <c r="W84" s="362">
        <f t="shared" si="15"/>
        <v>0</v>
      </c>
      <c r="X84" s="38"/>
      <c r="Y84" s="162"/>
      <c r="Z84" s="38"/>
      <c r="AA84" s="170">
        <f t="shared" si="16"/>
        <v>0</v>
      </c>
      <c r="AB84" s="173">
        <f t="shared" si="11"/>
        <v>0</v>
      </c>
      <c r="AC84" s="459">
        <f t="shared" si="12"/>
        <v>-5.0599999999999999E-2</v>
      </c>
    </row>
    <row r="85" spans="1:29" x14ac:dyDescent="0.25">
      <c r="A85" s="15">
        <v>71</v>
      </c>
      <c r="B85" s="22" t="s">
        <v>101</v>
      </c>
      <c r="C85" s="17" t="s">
        <v>12</v>
      </c>
      <c r="D85" s="432">
        <f>'Чт День 4 Нед 2'!AD85</f>
        <v>0</v>
      </c>
      <c r="E85" s="432"/>
      <c r="F85" s="38"/>
      <c r="G85" s="38"/>
      <c r="H85" s="38"/>
      <c r="I85" s="38"/>
      <c r="J85" s="38"/>
      <c r="K85" s="348">
        <f t="shared" si="10"/>
        <v>0</v>
      </c>
      <c r="L85" s="38"/>
      <c r="M85" s="38"/>
      <c r="N85" s="38"/>
      <c r="O85" s="38"/>
      <c r="P85" s="348">
        <f t="shared" si="13"/>
        <v>0</v>
      </c>
      <c r="Q85" s="38"/>
      <c r="R85" s="38"/>
      <c r="S85" s="203">
        <f t="shared" si="14"/>
        <v>0</v>
      </c>
      <c r="T85" s="38"/>
      <c r="U85" s="38"/>
      <c r="V85" s="38"/>
      <c r="W85" s="362">
        <f t="shared" si="15"/>
        <v>0</v>
      </c>
      <c r="X85" s="38"/>
      <c r="Y85" s="162"/>
      <c r="Z85" s="38"/>
      <c r="AA85" s="170">
        <f t="shared" si="16"/>
        <v>0</v>
      </c>
      <c r="AB85" s="173">
        <f t="shared" si="11"/>
        <v>0</v>
      </c>
      <c r="AC85" s="459">
        <f t="shared" si="12"/>
        <v>0</v>
      </c>
    </row>
    <row r="86" spans="1:29" x14ac:dyDescent="0.25">
      <c r="A86" s="15">
        <v>72</v>
      </c>
      <c r="B86" s="22" t="s">
        <v>109</v>
      </c>
      <c r="C86" s="17" t="s">
        <v>12</v>
      </c>
      <c r="D86" s="432">
        <f>'Чт День 4 Нед 2'!AD86</f>
        <v>0</v>
      </c>
      <c r="E86" s="432"/>
      <c r="F86" s="38"/>
      <c r="G86" s="38"/>
      <c r="H86" s="38"/>
      <c r="I86" s="38"/>
      <c r="J86" s="38"/>
      <c r="K86" s="348">
        <f t="shared" si="10"/>
        <v>0</v>
      </c>
      <c r="L86" s="38"/>
      <c r="M86" s="38"/>
      <c r="N86" s="38"/>
      <c r="O86" s="38"/>
      <c r="P86" s="348">
        <f t="shared" si="13"/>
        <v>0</v>
      </c>
      <c r="Q86" s="38"/>
      <c r="R86" s="38"/>
      <c r="S86" s="203">
        <f t="shared" si="14"/>
        <v>0</v>
      </c>
      <c r="T86" s="38"/>
      <c r="U86" s="38"/>
      <c r="V86" s="38"/>
      <c r="W86" s="362">
        <f t="shared" si="15"/>
        <v>0</v>
      </c>
      <c r="X86" s="38"/>
      <c r="Y86" s="162"/>
      <c r="Z86" s="38"/>
      <c r="AA86" s="170">
        <f t="shared" si="16"/>
        <v>0</v>
      </c>
      <c r="AB86" s="173">
        <f t="shared" si="11"/>
        <v>0</v>
      </c>
      <c r="AC86" s="459">
        <f t="shared" si="12"/>
        <v>0</v>
      </c>
    </row>
    <row r="87" spans="1:29" x14ac:dyDescent="0.25">
      <c r="A87" s="15">
        <v>73</v>
      </c>
      <c r="B87" s="22" t="s">
        <v>110</v>
      </c>
      <c r="C87" s="17" t="s">
        <v>12</v>
      </c>
      <c r="D87" s="432">
        <f>'Чт День 4 Нед 2'!AD87</f>
        <v>0</v>
      </c>
      <c r="E87" s="432"/>
      <c r="F87" s="38"/>
      <c r="G87" s="38"/>
      <c r="H87" s="38"/>
      <c r="I87" s="38"/>
      <c r="J87" s="38"/>
      <c r="K87" s="348">
        <f t="shared" si="10"/>
        <v>0</v>
      </c>
      <c r="L87" s="38"/>
      <c r="M87" s="38"/>
      <c r="N87" s="38"/>
      <c r="O87" s="38"/>
      <c r="P87" s="348">
        <f t="shared" si="13"/>
        <v>0</v>
      </c>
      <c r="Q87" s="38"/>
      <c r="R87" s="38"/>
      <c r="S87" s="203">
        <f t="shared" si="14"/>
        <v>0</v>
      </c>
      <c r="T87" s="38"/>
      <c r="U87" s="38"/>
      <c r="V87" s="38"/>
      <c r="W87" s="362">
        <f t="shared" si="15"/>
        <v>0</v>
      </c>
      <c r="X87" s="38"/>
      <c r="Y87" s="162"/>
      <c r="Z87" s="38"/>
      <c r="AA87" s="170">
        <f t="shared" si="16"/>
        <v>0</v>
      </c>
      <c r="AB87" s="173">
        <f t="shared" si="11"/>
        <v>0</v>
      </c>
      <c r="AC87" s="459">
        <f t="shared" si="12"/>
        <v>0</v>
      </c>
    </row>
    <row r="88" spans="1:29" x14ac:dyDescent="0.25">
      <c r="A88" s="15">
        <v>74</v>
      </c>
      <c r="B88" s="22" t="s">
        <v>179</v>
      </c>
      <c r="C88" s="23" t="s">
        <v>12</v>
      </c>
      <c r="D88" s="432">
        <f>'Чт День 4 Нед 2'!AD88</f>
        <v>0</v>
      </c>
      <c r="E88" s="433"/>
      <c r="F88" s="38"/>
      <c r="G88" s="38"/>
      <c r="H88" s="38"/>
      <c r="I88" s="38"/>
      <c r="J88" s="38"/>
      <c r="K88" s="348">
        <f t="shared" si="10"/>
        <v>0</v>
      </c>
      <c r="L88" s="38"/>
      <c r="M88" s="38"/>
      <c r="N88" s="38"/>
      <c r="O88" s="38"/>
      <c r="P88" s="348">
        <f t="shared" si="13"/>
        <v>0</v>
      </c>
      <c r="Q88" s="38"/>
      <c r="R88" s="38"/>
      <c r="S88" s="203">
        <f t="shared" si="14"/>
        <v>0</v>
      </c>
      <c r="T88" s="38"/>
      <c r="U88" s="38"/>
      <c r="V88" s="38"/>
      <c r="W88" s="362">
        <f t="shared" si="15"/>
        <v>0</v>
      </c>
      <c r="X88" s="38"/>
      <c r="Y88" s="162"/>
      <c r="Z88" s="38"/>
      <c r="AA88" s="170">
        <f t="shared" si="16"/>
        <v>0</v>
      </c>
      <c r="AB88" s="173">
        <f t="shared" si="11"/>
        <v>0</v>
      </c>
      <c r="AC88" s="459">
        <f t="shared" si="12"/>
        <v>0</v>
      </c>
    </row>
    <row r="89" spans="1:29" x14ac:dyDescent="0.25">
      <c r="A89" s="15">
        <v>75</v>
      </c>
      <c r="B89" s="22" t="s">
        <v>180</v>
      </c>
      <c r="C89" s="23" t="s">
        <v>12</v>
      </c>
      <c r="D89" s="432">
        <f>'Чт День 4 Нед 2'!AD89</f>
        <v>0</v>
      </c>
      <c r="E89" s="433"/>
      <c r="F89" s="38"/>
      <c r="G89" s="38"/>
      <c r="H89" s="38"/>
      <c r="I89" s="38"/>
      <c r="J89" s="38"/>
      <c r="K89" s="348">
        <f t="shared" si="10"/>
        <v>0</v>
      </c>
      <c r="L89" s="38"/>
      <c r="M89" s="38"/>
      <c r="N89" s="38"/>
      <c r="O89" s="38"/>
      <c r="P89" s="348">
        <f t="shared" si="13"/>
        <v>0</v>
      </c>
      <c r="Q89" s="38"/>
      <c r="R89" s="38"/>
      <c r="S89" s="203">
        <f t="shared" si="14"/>
        <v>0</v>
      </c>
      <c r="T89" s="38"/>
      <c r="U89" s="38"/>
      <c r="V89" s="38"/>
      <c r="W89" s="362">
        <f t="shared" si="15"/>
        <v>0</v>
      </c>
      <c r="X89" s="38"/>
      <c r="Y89" s="162"/>
      <c r="Z89" s="38"/>
      <c r="AA89" s="170">
        <f t="shared" si="16"/>
        <v>0</v>
      </c>
      <c r="AB89" s="173">
        <f t="shared" si="11"/>
        <v>0</v>
      </c>
      <c r="AC89" s="459">
        <f t="shared" si="12"/>
        <v>0</v>
      </c>
    </row>
    <row r="90" spans="1:29" x14ac:dyDescent="0.25">
      <c r="A90" s="15"/>
      <c r="B90" s="269" t="s">
        <v>186</v>
      </c>
      <c r="C90" s="20"/>
      <c r="D90" s="432">
        <f>'Чт День 4 Нед 2'!AD90</f>
        <v>0</v>
      </c>
      <c r="E90" s="432"/>
      <c r="F90" s="35"/>
      <c r="G90" s="38"/>
      <c r="H90" s="38"/>
      <c r="I90" s="38"/>
      <c r="J90" s="38"/>
      <c r="K90" s="348">
        <f t="shared" si="10"/>
        <v>0</v>
      </c>
      <c r="L90" s="35"/>
      <c r="M90" s="38"/>
      <c r="N90" s="38"/>
      <c r="O90" s="38"/>
      <c r="P90" s="348">
        <f t="shared" si="13"/>
        <v>0</v>
      </c>
      <c r="Q90" s="38"/>
      <c r="R90" s="38"/>
      <c r="S90" s="203">
        <f t="shared" si="14"/>
        <v>0</v>
      </c>
      <c r="T90" s="38"/>
      <c r="U90" s="38"/>
      <c r="V90" s="38"/>
      <c r="W90" s="362">
        <f t="shared" si="15"/>
        <v>0</v>
      </c>
      <c r="X90" s="38"/>
      <c r="Y90" s="162"/>
      <c r="Z90" s="38"/>
      <c r="AA90" s="170">
        <f t="shared" si="16"/>
        <v>0</v>
      </c>
      <c r="AB90" s="173">
        <f t="shared" si="11"/>
        <v>0</v>
      </c>
      <c r="AC90" s="459">
        <f t="shared" si="12"/>
        <v>0</v>
      </c>
    </row>
    <row r="91" spans="1:29" x14ac:dyDescent="0.25">
      <c r="A91" s="15">
        <v>76</v>
      </c>
      <c r="B91" s="51" t="s">
        <v>204</v>
      </c>
      <c r="C91" s="20" t="s">
        <v>45</v>
      </c>
      <c r="D91" s="432">
        <f>'Чт День 4 Нед 2'!AD91</f>
        <v>0</v>
      </c>
      <c r="E91" s="432"/>
      <c r="F91" s="35"/>
      <c r="G91" s="38"/>
      <c r="H91" s="38"/>
      <c r="I91" s="38"/>
      <c r="J91" s="38"/>
      <c r="K91" s="348">
        <f t="shared" si="10"/>
        <v>0</v>
      </c>
      <c r="L91" s="35"/>
      <c r="M91" s="38"/>
      <c r="N91" s="38"/>
      <c r="O91" s="38"/>
      <c r="P91" s="348">
        <f t="shared" si="13"/>
        <v>0</v>
      </c>
      <c r="Q91" s="38"/>
      <c r="R91" s="38"/>
      <c r="S91" s="203">
        <f t="shared" si="14"/>
        <v>0</v>
      </c>
      <c r="T91" s="38"/>
      <c r="U91" s="38"/>
      <c r="V91" s="38"/>
      <c r="W91" s="362">
        <f t="shared" si="15"/>
        <v>0</v>
      </c>
      <c r="X91" s="38"/>
      <c r="Y91" s="162"/>
      <c r="Z91" s="38"/>
      <c r="AA91" s="170">
        <f t="shared" si="16"/>
        <v>0</v>
      </c>
      <c r="AB91" s="173">
        <f t="shared" si="11"/>
        <v>0</v>
      </c>
      <c r="AC91" s="459">
        <f t="shared" si="12"/>
        <v>0</v>
      </c>
    </row>
    <row r="92" spans="1:29" x14ac:dyDescent="0.25">
      <c r="A92" s="15">
        <v>77</v>
      </c>
      <c r="B92" s="19" t="s">
        <v>2</v>
      </c>
      <c r="C92" s="20" t="s">
        <v>45</v>
      </c>
      <c r="D92" s="432">
        <f>'Чт День 4 Нед 2'!AD92</f>
        <v>0</v>
      </c>
      <c r="E92" s="432"/>
      <c r="F92" s="35"/>
      <c r="G92" s="38"/>
      <c r="H92" s="38"/>
      <c r="I92" s="38"/>
      <c r="J92" s="38"/>
      <c r="K92" s="348">
        <f t="shared" si="10"/>
        <v>0</v>
      </c>
      <c r="L92" s="35"/>
      <c r="M92" s="38"/>
      <c r="N92" s="38"/>
      <c r="O92" s="38"/>
      <c r="P92" s="348">
        <f t="shared" si="13"/>
        <v>0</v>
      </c>
      <c r="Q92" s="38"/>
      <c r="R92" s="38"/>
      <c r="S92" s="203">
        <f t="shared" si="14"/>
        <v>0</v>
      </c>
      <c r="T92" s="38"/>
      <c r="U92" s="38"/>
      <c r="V92" s="38"/>
      <c r="W92" s="362">
        <f t="shared" si="15"/>
        <v>0</v>
      </c>
      <c r="X92" s="38"/>
      <c r="Y92" s="162"/>
      <c r="Z92" s="38"/>
      <c r="AA92" s="170">
        <f t="shared" si="16"/>
        <v>0</v>
      </c>
      <c r="AB92" s="173">
        <f t="shared" si="11"/>
        <v>0</v>
      </c>
      <c r="AC92" s="459">
        <f t="shared" si="12"/>
        <v>0</v>
      </c>
    </row>
    <row r="93" spans="1:29" x14ac:dyDescent="0.25">
      <c r="A93" s="26"/>
      <c r="B93" s="269" t="s">
        <v>181</v>
      </c>
      <c r="C93" s="17"/>
      <c r="D93" s="432">
        <f>'Чт День 4 Нед 2'!AD93</f>
        <v>0</v>
      </c>
      <c r="E93" s="432"/>
      <c r="F93" s="35"/>
      <c r="G93" s="38"/>
      <c r="H93" s="38"/>
      <c r="I93" s="38"/>
      <c r="J93" s="38"/>
      <c r="K93" s="348">
        <f t="shared" si="10"/>
        <v>0</v>
      </c>
      <c r="L93" s="35"/>
      <c r="M93" s="38"/>
      <c r="N93" s="38"/>
      <c r="O93" s="38"/>
      <c r="P93" s="348">
        <f t="shared" si="13"/>
        <v>0</v>
      </c>
      <c r="Q93" s="38"/>
      <c r="R93" s="38"/>
      <c r="S93" s="203">
        <f t="shared" si="14"/>
        <v>0</v>
      </c>
      <c r="T93" s="38"/>
      <c r="U93" s="38"/>
      <c r="V93" s="38"/>
      <c r="W93" s="362">
        <f t="shared" si="15"/>
        <v>0</v>
      </c>
      <c r="X93" s="38"/>
      <c r="Y93" s="162"/>
      <c r="Z93" s="38"/>
      <c r="AA93" s="170">
        <f t="shared" si="16"/>
        <v>0</v>
      </c>
      <c r="AB93" s="173">
        <f t="shared" si="11"/>
        <v>0</v>
      </c>
      <c r="AC93" s="459">
        <f t="shared" si="12"/>
        <v>0</v>
      </c>
    </row>
    <row r="94" spans="1:29" x14ac:dyDescent="0.25">
      <c r="A94" s="27">
        <v>78</v>
      </c>
      <c r="B94" s="19" t="s">
        <v>160</v>
      </c>
      <c r="C94" s="17" t="s">
        <v>82</v>
      </c>
      <c r="D94" s="432">
        <f>'Чт День 4 Нед 2'!AD94</f>
        <v>0</v>
      </c>
      <c r="E94" s="432"/>
      <c r="F94" s="35"/>
      <c r="G94" s="38"/>
      <c r="H94" s="38"/>
      <c r="I94" s="38"/>
      <c r="J94" s="38"/>
      <c r="K94" s="348">
        <f t="shared" si="10"/>
        <v>0</v>
      </c>
      <c r="L94" s="35"/>
      <c r="M94" s="38"/>
      <c r="N94" s="38"/>
      <c r="O94" s="38"/>
      <c r="P94" s="348">
        <f t="shared" si="13"/>
        <v>0</v>
      </c>
      <c r="Q94" s="38"/>
      <c r="R94" s="38"/>
      <c r="S94" s="203">
        <f t="shared" si="14"/>
        <v>0</v>
      </c>
      <c r="T94" s="38"/>
      <c r="U94" s="38"/>
      <c r="V94" s="38"/>
      <c r="W94" s="362">
        <f t="shared" si="15"/>
        <v>0</v>
      </c>
      <c r="X94" s="38"/>
      <c r="Y94" s="162"/>
      <c r="Z94" s="38"/>
      <c r="AA94" s="170">
        <f t="shared" si="16"/>
        <v>0</v>
      </c>
      <c r="AB94" s="173">
        <f t="shared" si="11"/>
        <v>0</v>
      </c>
      <c r="AC94" s="459">
        <f t="shared" si="12"/>
        <v>0</v>
      </c>
    </row>
    <row r="95" spans="1:29" x14ac:dyDescent="0.25">
      <c r="A95" s="15">
        <v>79</v>
      </c>
      <c r="B95" s="19" t="s">
        <v>159</v>
      </c>
      <c r="C95" s="17" t="s">
        <v>12</v>
      </c>
      <c r="D95" s="432">
        <f>'Чт День 4 Нед 2'!AD95</f>
        <v>-7.0000000000000007E-2</v>
      </c>
      <c r="E95" s="432"/>
      <c r="F95" s="35"/>
      <c r="G95" s="38"/>
      <c r="H95" s="38"/>
      <c r="I95" s="38"/>
      <c r="J95" s="38"/>
      <c r="K95" s="348">
        <f t="shared" si="10"/>
        <v>0</v>
      </c>
      <c r="L95" s="35"/>
      <c r="M95" s="38"/>
      <c r="N95" s="38"/>
      <c r="O95" s="38"/>
      <c r="P95" s="348">
        <f t="shared" si="13"/>
        <v>0</v>
      </c>
      <c r="Q95" s="38"/>
      <c r="R95" s="38"/>
      <c r="S95" s="203">
        <f t="shared" si="14"/>
        <v>0</v>
      </c>
      <c r="T95" s="38"/>
      <c r="U95" s="38"/>
      <c r="V95" s="38"/>
      <c r="W95" s="362">
        <f t="shared" si="15"/>
        <v>0</v>
      </c>
      <c r="X95" s="38"/>
      <c r="Y95" s="162"/>
      <c r="Z95" s="38"/>
      <c r="AA95" s="170">
        <f t="shared" si="16"/>
        <v>0</v>
      </c>
      <c r="AB95" s="173">
        <f t="shared" si="11"/>
        <v>0</v>
      </c>
      <c r="AC95" s="459">
        <f t="shared" si="12"/>
        <v>-7.0000000000000007E-2</v>
      </c>
    </row>
    <row r="96" spans="1:29" x14ac:dyDescent="0.25">
      <c r="A96" s="27">
        <v>80</v>
      </c>
      <c r="B96" s="16" t="s">
        <v>81</v>
      </c>
      <c r="C96" s="17" t="s">
        <v>12</v>
      </c>
      <c r="D96" s="432">
        <f>'Чт День 4 Нед 2'!AD96</f>
        <v>-0.2</v>
      </c>
      <c r="E96" s="432"/>
      <c r="F96" s="35"/>
      <c r="G96" s="38"/>
      <c r="H96" s="38"/>
      <c r="I96" s="38"/>
      <c r="J96" s="38"/>
      <c r="K96" s="348">
        <f t="shared" si="10"/>
        <v>0</v>
      </c>
      <c r="L96" s="35"/>
      <c r="M96" s="38"/>
      <c r="N96" s="38"/>
      <c r="O96" s="38"/>
      <c r="P96" s="348">
        <f t="shared" si="13"/>
        <v>0</v>
      </c>
      <c r="Q96" s="38"/>
      <c r="R96" s="38"/>
      <c r="S96" s="203">
        <f t="shared" si="14"/>
        <v>0</v>
      </c>
      <c r="T96" s="38"/>
      <c r="U96" s="38"/>
      <c r="V96" s="38"/>
      <c r="W96" s="362">
        <f t="shared" si="15"/>
        <v>0</v>
      </c>
      <c r="X96" s="38"/>
      <c r="Y96" s="162"/>
      <c r="Z96" s="38"/>
      <c r="AA96" s="170">
        <f t="shared" si="16"/>
        <v>0</v>
      </c>
      <c r="AB96" s="173">
        <f t="shared" si="11"/>
        <v>0</v>
      </c>
      <c r="AC96" s="459">
        <f t="shared" si="12"/>
        <v>-0.2</v>
      </c>
    </row>
    <row r="97" spans="1:29" x14ac:dyDescent="0.25">
      <c r="A97" s="15">
        <v>81</v>
      </c>
      <c r="B97" s="28" t="s">
        <v>3</v>
      </c>
      <c r="C97" s="29" t="s">
        <v>12</v>
      </c>
      <c r="D97" s="432">
        <f>'Чт День 4 Нед 2'!AD97</f>
        <v>-0.06</v>
      </c>
      <c r="E97" s="436"/>
      <c r="F97" s="35"/>
      <c r="G97" s="38"/>
      <c r="H97" s="38"/>
      <c r="I97" s="38"/>
      <c r="J97" s="38"/>
      <c r="K97" s="348">
        <f t="shared" si="10"/>
        <v>0</v>
      </c>
      <c r="L97" s="35"/>
      <c r="M97" s="38"/>
      <c r="N97" s="38"/>
      <c r="O97" s="38"/>
      <c r="P97" s="348">
        <f t="shared" si="13"/>
        <v>0</v>
      </c>
      <c r="Q97" s="203">
        <v>0.02</v>
      </c>
      <c r="R97" s="38"/>
      <c r="S97" s="203">
        <f t="shared" si="14"/>
        <v>0.02</v>
      </c>
      <c r="T97" s="38"/>
      <c r="U97" s="38"/>
      <c r="V97" s="38"/>
      <c r="W97" s="362">
        <f t="shared" si="15"/>
        <v>0</v>
      </c>
      <c r="X97" s="38"/>
      <c r="Y97" s="162"/>
      <c r="Z97" s="38"/>
      <c r="AA97" s="170">
        <f t="shared" si="16"/>
        <v>0</v>
      </c>
      <c r="AB97" s="173">
        <f t="shared" si="11"/>
        <v>0.02</v>
      </c>
      <c r="AC97" s="459">
        <f t="shared" si="12"/>
        <v>-0.08</v>
      </c>
    </row>
    <row r="98" spans="1:29" x14ac:dyDescent="0.25">
      <c r="A98" s="27">
        <v>82</v>
      </c>
      <c r="B98" s="28" t="s">
        <v>183</v>
      </c>
      <c r="C98" s="29" t="s">
        <v>12</v>
      </c>
      <c r="D98" s="432">
        <f>'Чт День 4 Нед 2'!AD98</f>
        <v>-0.03</v>
      </c>
      <c r="E98" s="436"/>
      <c r="F98" s="35"/>
      <c r="G98" s="38"/>
      <c r="H98" s="38"/>
      <c r="I98" s="38"/>
      <c r="J98" s="38"/>
      <c r="K98" s="348">
        <f t="shared" si="10"/>
        <v>0</v>
      </c>
      <c r="L98" s="35"/>
      <c r="M98" s="38"/>
      <c r="N98" s="38"/>
      <c r="O98" s="38"/>
      <c r="P98" s="348">
        <f t="shared" si="13"/>
        <v>0</v>
      </c>
      <c r="Q98" s="38"/>
      <c r="R98" s="38"/>
      <c r="S98" s="203">
        <f t="shared" si="14"/>
        <v>0</v>
      </c>
      <c r="T98" s="38"/>
      <c r="U98" s="38"/>
      <c r="V98" s="38"/>
      <c r="W98" s="362">
        <f t="shared" si="15"/>
        <v>0</v>
      </c>
      <c r="X98" s="38"/>
      <c r="Y98" s="162"/>
      <c r="Z98" s="38"/>
      <c r="AA98" s="170">
        <f t="shared" si="16"/>
        <v>0</v>
      </c>
      <c r="AB98" s="173">
        <f t="shared" si="11"/>
        <v>0</v>
      </c>
      <c r="AC98" s="459">
        <f t="shared" si="12"/>
        <v>-0.03</v>
      </c>
    </row>
    <row r="99" spans="1:29" x14ac:dyDescent="0.25">
      <c r="A99" s="15">
        <v>83</v>
      </c>
      <c r="B99" s="28" t="s">
        <v>205</v>
      </c>
      <c r="C99" s="29" t="s">
        <v>12</v>
      </c>
      <c r="D99" s="432">
        <f>'Чт День 4 Нед 2'!AD99</f>
        <v>-0.03</v>
      </c>
      <c r="E99" s="436"/>
      <c r="F99" s="35"/>
      <c r="G99" s="38"/>
      <c r="H99" s="38"/>
      <c r="I99" s="38"/>
      <c r="J99" s="38"/>
      <c r="K99" s="348">
        <f t="shared" si="10"/>
        <v>0</v>
      </c>
      <c r="L99" s="35"/>
      <c r="M99" s="38"/>
      <c r="N99" s="38"/>
      <c r="O99" s="38"/>
      <c r="P99" s="348">
        <f t="shared" si="13"/>
        <v>0</v>
      </c>
      <c r="Q99" s="38"/>
      <c r="R99" s="38"/>
      <c r="S99" s="203">
        <f t="shared" si="14"/>
        <v>0</v>
      </c>
      <c r="T99" s="38"/>
      <c r="U99" s="38"/>
      <c r="V99" s="38"/>
      <c r="W99" s="362">
        <f t="shared" si="15"/>
        <v>0</v>
      </c>
      <c r="X99" s="38"/>
      <c r="Y99" s="162"/>
      <c r="Z99" s="38"/>
      <c r="AA99" s="170">
        <f t="shared" si="16"/>
        <v>0</v>
      </c>
      <c r="AB99" s="173">
        <f t="shared" si="11"/>
        <v>0</v>
      </c>
      <c r="AC99" s="459">
        <f t="shared" si="12"/>
        <v>-0.03</v>
      </c>
    </row>
    <row r="100" spans="1:29" x14ac:dyDescent="0.25">
      <c r="A100" s="15">
        <v>85</v>
      </c>
      <c r="B100" s="28" t="s">
        <v>163</v>
      </c>
      <c r="C100" s="29" t="s">
        <v>12</v>
      </c>
      <c r="D100" s="432">
        <f>'Чт День 4 Нед 2'!AD100</f>
        <v>0</v>
      </c>
      <c r="E100" s="436"/>
      <c r="F100" s="35"/>
      <c r="G100" s="38"/>
      <c r="H100" s="38"/>
      <c r="I100" s="38"/>
      <c r="J100" s="38"/>
      <c r="K100" s="348">
        <f t="shared" si="10"/>
        <v>0</v>
      </c>
      <c r="L100" s="35"/>
      <c r="M100" s="38"/>
      <c r="N100" s="38"/>
      <c r="O100" s="38"/>
      <c r="P100" s="348">
        <f t="shared" si="13"/>
        <v>0</v>
      </c>
      <c r="Q100" s="38"/>
      <c r="R100" s="38"/>
      <c r="S100" s="203">
        <f t="shared" si="14"/>
        <v>0</v>
      </c>
      <c r="T100" s="38"/>
      <c r="U100" s="38"/>
      <c r="V100" s="38"/>
      <c r="W100" s="362">
        <f t="shared" si="15"/>
        <v>0</v>
      </c>
      <c r="X100" s="38"/>
      <c r="Y100" s="162"/>
      <c r="Z100" s="38"/>
      <c r="AA100" s="170">
        <f t="shared" si="16"/>
        <v>0</v>
      </c>
      <c r="AB100" s="173">
        <f t="shared" si="11"/>
        <v>0</v>
      </c>
      <c r="AC100" s="459">
        <f t="shared" si="12"/>
        <v>0</v>
      </c>
    </row>
    <row r="101" spans="1:29" x14ac:dyDescent="0.25">
      <c r="A101" s="27">
        <v>84</v>
      </c>
      <c r="B101" s="28" t="s">
        <v>182</v>
      </c>
      <c r="C101" s="29" t="s">
        <v>12</v>
      </c>
      <c r="D101" s="432">
        <f>'Чт День 4 Нед 2'!AD101</f>
        <v>0</v>
      </c>
      <c r="E101" s="436"/>
      <c r="F101" s="35"/>
      <c r="G101" s="38"/>
      <c r="H101" s="38"/>
      <c r="I101" s="38"/>
      <c r="J101" s="38"/>
      <c r="K101" s="348">
        <f t="shared" si="10"/>
        <v>0</v>
      </c>
      <c r="L101" s="35"/>
      <c r="M101" s="38"/>
      <c r="N101" s="38"/>
      <c r="O101" s="38"/>
      <c r="P101" s="348">
        <f t="shared" si="13"/>
        <v>0</v>
      </c>
      <c r="Q101" s="38"/>
      <c r="R101" s="38"/>
      <c r="S101" s="203">
        <f t="shared" si="14"/>
        <v>0</v>
      </c>
      <c r="T101" s="38"/>
      <c r="U101" s="38"/>
      <c r="V101" s="38"/>
      <c r="W101" s="362">
        <f t="shared" si="15"/>
        <v>0</v>
      </c>
      <c r="X101" s="38"/>
      <c r="Y101" s="162"/>
      <c r="Z101" s="38"/>
      <c r="AA101" s="170">
        <f t="shared" si="16"/>
        <v>0</v>
      </c>
      <c r="AB101" s="173">
        <f t="shared" si="11"/>
        <v>0</v>
      </c>
      <c r="AC101" s="459">
        <f t="shared" si="12"/>
        <v>0</v>
      </c>
    </row>
    <row r="102" spans="1:29" x14ac:dyDescent="0.25">
      <c r="A102" s="27">
        <v>86</v>
      </c>
      <c r="B102" s="19" t="s">
        <v>185</v>
      </c>
      <c r="C102" s="39" t="s">
        <v>82</v>
      </c>
      <c r="D102" s="432">
        <f>'Чт День 4 Нед 2'!AD102</f>
        <v>0</v>
      </c>
      <c r="E102" s="445"/>
      <c r="F102" s="35"/>
      <c r="G102" s="38"/>
      <c r="H102" s="38"/>
      <c r="I102" s="38"/>
      <c r="J102" s="38"/>
      <c r="K102" s="348">
        <f t="shared" si="10"/>
        <v>0</v>
      </c>
      <c r="L102" s="35"/>
      <c r="M102" s="38"/>
      <c r="N102" s="38"/>
      <c r="O102" s="38"/>
      <c r="P102" s="348">
        <f t="shared" si="13"/>
        <v>0</v>
      </c>
      <c r="Q102" s="38"/>
      <c r="R102" s="38"/>
      <c r="S102" s="203">
        <f t="shared" si="14"/>
        <v>0</v>
      </c>
      <c r="T102" s="38"/>
      <c r="U102" s="38"/>
      <c r="V102" s="38"/>
      <c r="W102" s="362">
        <f t="shared" si="15"/>
        <v>0</v>
      </c>
      <c r="X102" s="38"/>
      <c r="Y102" s="162"/>
      <c r="Z102" s="38"/>
      <c r="AA102" s="170">
        <f t="shared" si="16"/>
        <v>0</v>
      </c>
      <c r="AB102" s="173">
        <f t="shared" si="11"/>
        <v>0</v>
      </c>
      <c r="AC102" s="459">
        <f t="shared" si="12"/>
        <v>0</v>
      </c>
    </row>
    <row r="103" spans="1:29" x14ac:dyDescent="0.25">
      <c r="A103" s="34"/>
      <c r="B103" s="270" t="s">
        <v>83</v>
      </c>
      <c r="C103" s="40"/>
      <c r="D103" s="432">
        <f>'Чт День 4 Нед 2'!AD103</f>
        <v>0</v>
      </c>
      <c r="E103" s="424"/>
      <c r="F103" s="32"/>
      <c r="G103" s="145"/>
      <c r="H103" s="145"/>
      <c r="I103" s="147"/>
      <c r="J103" s="147"/>
      <c r="K103" s="348">
        <f t="shared" ref="K103:K134" si="17">(J103+I103+H103+G103+F103)*$K$5</f>
        <v>0</v>
      </c>
      <c r="L103" s="32"/>
      <c r="M103" s="145"/>
      <c r="N103" s="147"/>
      <c r="O103" s="147"/>
      <c r="P103" s="348">
        <f t="shared" si="13"/>
        <v>0</v>
      </c>
      <c r="Q103" s="147"/>
      <c r="R103" s="147"/>
      <c r="S103" s="203">
        <f t="shared" si="14"/>
        <v>0</v>
      </c>
      <c r="T103" s="147"/>
      <c r="U103" s="147"/>
      <c r="V103" s="147"/>
      <c r="W103" s="362">
        <f t="shared" si="15"/>
        <v>0</v>
      </c>
      <c r="X103" s="147"/>
      <c r="Y103" s="185"/>
      <c r="Z103" s="147"/>
      <c r="AA103" s="170">
        <f t="shared" si="16"/>
        <v>0</v>
      </c>
      <c r="AB103" s="173">
        <f t="shared" ref="AB103:AB134" si="18">K103+P103+S103+AA103</f>
        <v>0</v>
      </c>
      <c r="AC103" s="459">
        <f t="shared" ref="AC103:AC134" si="19">(D103+E103)-AB103</f>
        <v>0</v>
      </c>
    </row>
    <row r="104" spans="1:29" x14ac:dyDescent="0.25">
      <c r="A104" s="15">
        <v>87</v>
      </c>
      <c r="B104" s="16" t="s">
        <v>84</v>
      </c>
      <c r="C104" s="29" t="s">
        <v>12</v>
      </c>
      <c r="D104" s="432">
        <f>'Чт День 4 Нед 2'!AD104</f>
        <v>-6.7200000000000003E-3</v>
      </c>
      <c r="E104" s="436"/>
      <c r="F104" s="35"/>
      <c r="G104" s="38"/>
      <c r="H104" s="38"/>
      <c r="I104" s="38"/>
      <c r="J104" s="38"/>
      <c r="K104" s="348">
        <f t="shared" si="17"/>
        <v>0</v>
      </c>
      <c r="L104" s="35"/>
      <c r="M104" s="38"/>
      <c r="N104" s="38"/>
      <c r="O104" s="38"/>
      <c r="P104" s="348">
        <f t="shared" si="13"/>
        <v>0</v>
      </c>
      <c r="Q104" s="38"/>
      <c r="R104" s="38"/>
      <c r="S104" s="203">
        <f t="shared" si="14"/>
        <v>0</v>
      </c>
      <c r="T104" s="38"/>
      <c r="U104" s="38"/>
      <c r="V104" s="38"/>
      <c r="W104" s="362">
        <f t="shared" si="15"/>
        <v>0</v>
      </c>
      <c r="X104" s="404">
        <v>9.6000000000000002E-4</v>
      </c>
      <c r="Y104" s="162"/>
      <c r="Z104" s="38"/>
      <c r="AA104" s="170">
        <f t="shared" si="16"/>
        <v>9.6000000000000002E-4</v>
      </c>
      <c r="AB104" s="173">
        <f t="shared" si="18"/>
        <v>9.6000000000000002E-4</v>
      </c>
      <c r="AC104" s="459">
        <f t="shared" si="19"/>
        <v>-7.6800000000000002E-3</v>
      </c>
    </row>
    <row r="105" spans="1:29" x14ac:dyDescent="0.25">
      <c r="A105" s="184"/>
      <c r="B105" s="217" t="s">
        <v>164</v>
      </c>
      <c r="C105" s="29" t="s">
        <v>82</v>
      </c>
      <c r="D105" s="432">
        <f>'Чт День 4 Нед 2'!AD105</f>
        <v>0</v>
      </c>
      <c r="E105" s="436"/>
      <c r="F105" s="46"/>
      <c r="G105" s="149"/>
      <c r="H105" s="38"/>
      <c r="I105" s="150"/>
      <c r="J105" s="38"/>
      <c r="K105" s="348">
        <f t="shared" si="17"/>
        <v>0</v>
      </c>
      <c r="L105" s="46"/>
      <c r="M105" s="149"/>
      <c r="N105" s="150"/>
      <c r="O105" s="149"/>
      <c r="P105" s="348">
        <f t="shared" si="13"/>
        <v>0</v>
      </c>
      <c r="Q105" s="38"/>
      <c r="R105" s="38"/>
      <c r="S105" s="203">
        <f t="shared" si="14"/>
        <v>0</v>
      </c>
      <c r="T105" s="150"/>
      <c r="U105" s="150"/>
      <c r="V105" s="38"/>
      <c r="W105" s="362">
        <f t="shared" si="15"/>
        <v>0</v>
      </c>
      <c r="X105" s="150"/>
      <c r="Y105" s="162"/>
      <c r="Z105" s="38"/>
      <c r="AA105" s="170">
        <f t="shared" si="16"/>
        <v>0</v>
      </c>
      <c r="AB105" s="173">
        <f t="shared" si="18"/>
        <v>0</v>
      </c>
      <c r="AC105" s="459">
        <f t="shared" si="19"/>
        <v>0</v>
      </c>
    </row>
    <row r="106" spans="1:29" x14ac:dyDescent="0.25">
      <c r="A106" s="45"/>
      <c r="B106" s="271" t="s">
        <v>189</v>
      </c>
      <c r="C106" s="35"/>
      <c r="D106" s="432">
        <f>'Чт День 4 Нед 2'!AD106</f>
        <v>0</v>
      </c>
      <c r="E106" s="421"/>
      <c r="F106" s="35"/>
      <c r="G106" s="38"/>
      <c r="H106" s="38"/>
      <c r="I106" s="148"/>
      <c r="J106" s="151"/>
      <c r="K106" s="348">
        <f t="shared" si="17"/>
        <v>0</v>
      </c>
      <c r="L106" s="35"/>
      <c r="M106" s="38"/>
      <c r="N106" s="148"/>
      <c r="O106" s="151"/>
      <c r="P106" s="348">
        <f t="shared" si="13"/>
        <v>0</v>
      </c>
      <c r="Q106" s="53"/>
      <c r="R106" s="38"/>
      <c r="S106" s="203">
        <f t="shared" si="14"/>
        <v>0</v>
      </c>
      <c r="T106" s="148"/>
      <c r="U106" s="148"/>
      <c r="V106" s="53"/>
      <c r="W106" s="362">
        <f t="shared" si="15"/>
        <v>0</v>
      </c>
      <c r="X106" s="148"/>
      <c r="Y106" s="162"/>
      <c r="Z106" s="53"/>
      <c r="AA106" s="170">
        <f t="shared" si="16"/>
        <v>0</v>
      </c>
      <c r="AB106" s="173">
        <f t="shared" si="18"/>
        <v>0</v>
      </c>
      <c r="AC106" s="459">
        <f t="shared" si="19"/>
        <v>0</v>
      </c>
    </row>
    <row r="107" spans="1:29" x14ac:dyDescent="0.25">
      <c r="A107" s="15">
        <v>88</v>
      </c>
      <c r="B107" s="19" t="s">
        <v>71</v>
      </c>
      <c r="C107" s="20" t="s">
        <v>12</v>
      </c>
      <c r="D107" s="432">
        <f>'Чт День 4 Нед 2'!AD107</f>
        <v>0</v>
      </c>
      <c r="E107" s="432"/>
      <c r="F107" s="35"/>
      <c r="G107" s="38"/>
      <c r="H107" s="38"/>
      <c r="I107" s="38"/>
      <c r="J107" s="38"/>
      <c r="K107" s="348">
        <f t="shared" si="17"/>
        <v>0</v>
      </c>
      <c r="L107" s="35"/>
      <c r="M107" s="38"/>
      <c r="N107" s="38"/>
      <c r="O107" s="38"/>
      <c r="P107" s="348">
        <f t="shared" si="13"/>
        <v>0</v>
      </c>
      <c r="Q107" s="35"/>
      <c r="R107" s="38"/>
      <c r="S107" s="203">
        <f t="shared" si="14"/>
        <v>0</v>
      </c>
      <c r="T107" s="38"/>
      <c r="U107" s="38"/>
      <c r="V107" s="35"/>
      <c r="W107" s="362">
        <f t="shared" si="15"/>
        <v>0</v>
      </c>
      <c r="X107" s="38"/>
      <c r="Y107" s="162"/>
      <c r="Z107" s="35"/>
      <c r="AA107" s="170">
        <f t="shared" si="16"/>
        <v>0</v>
      </c>
      <c r="AB107" s="173">
        <f t="shared" si="18"/>
        <v>0</v>
      </c>
      <c r="AC107" s="459">
        <f t="shared" si="19"/>
        <v>0</v>
      </c>
    </row>
    <row r="108" spans="1:29" x14ac:dyDescent="0.25">
      <c r="A108" s="15">
        <v>89</v>
      </c>
      <c r="B108" s="24" t="s">
        <v>102</v>
      </c>
      <c r="C108" s="25" t="s">
        <v>12</v>
      </c>
      <c r="D108" s="432">
        <f>'Чт День 4 Нед 2'!AD108</f>
        <v>0</v>
      </c>
      <c r="E108" s="434"/>
      <c r="F108" s="35"/>
      <c r="G108" s="38"/>
      <c r="H108" s="38"/>
      <c r="I108" s="38"/>
      <c r="J108" s="38"/>
      <c r="K108" s="348">
        <f t="shared" si="17"/>
        <v>0</v>
      </c>
      <c r="L108" s="35"/>
      <c r="M108" s="38"/>
      <c r="N108" s="38"/>
      <c r="O108" s="38"/>
      <c r="P108" s="348">
        <f t="shared" si="13"/>
        <v>0</v>
      </c>
      <c r="Q108" s="35"/>
      <c r="R108" s="38"/>
      <c r="S108" s="203">
        <f t="shared" si="14"/>
        <v>0</v>
      </c>
      <c r="T108" s="38"/>
      <c r="U108" s="38"/>
      <c r="V108" s="35"/>
      <c r="W108" s="362">
        <f t="shared" si="15"/>
        <v>0</v>
      </c>
      <c r="X108" s="38"/>
      <c r="Y108" s="162"/>
      <c r="Z108" s="35"/>
      <c r="AA108" s="170">
        <f t="shared" si="16"/>
        <v>0</v>
      </c>
      <c r="AB108" s="173">
        <f t="shared" si="18"/>
        <v>0</v>
      </c>
      <c r="AC108" s="459">
        <f t="shared" si="19"/>
        <v>0</v>
      </c>
    </row>
    <row r="109" spans="1:29" x14ac:dyDescent="0.25">
      <c r="A109" s="15">
        <v>90</v>
      </c>
      <c r="B109" s="24" t="s">
        <v>80</v>
      </c>
      <c r="C109" s="25" t="s">
        <v>12</v>
      </c>
      <c r="D109" s="432">
        <f>'Чт День 4 Нед 2'!AD109</f>
        <v>0</v>
      </c>
      <c r="E109" s="434"/>
      <c r="F109" s="35"/>
      <c r="G109" s="38"/>
      <c r="H109" s="38"/>
      <c r="I109" s="38"/>
      <c r="J109" s="38"/>
      <c r="K109" s="348">
        <f t="shared" si="17"/>
        <v>0</v>
      </c>
      <c r="L109" s="35"/>
      <c r="M109" s="38"/>
      <c r="N109" s="38"/>
      <c r="O109" s="38"/>
      <c r="P109" s="348">
        <f t="shared" si="13"/>
        <v>0</v>
      </c>
      <c r="Q109" s="35"/>
      <c r="R109" s="38"/>
      <c r="S109" s="203">
        <f t="shared" si="14"/>
        <v>0</v>
      </c>
      <c r="T109" s="38"/>
      <c r="U109" s="38"/>
      <c r="V109" s="35"/>
      <c r="W109" s="362">
        <f t="shared" si="15"/>
        <v>0</v>
      </c>
      <c r="X109" s="38"/>
      <c r="Y109" s="162"/>
      <c r="Z109" s="35"/>
      <c r="AA109" s="170">
        <f t="shared" si="16"/>
        <v>0</v>
      </c>
      <c r="AB109" s="173">
        <f t="shared" si="18"/>
        <v>0</v>
      </c>
      <c r="AC109" s="459">
        <f t="shared" si="19"/>
        <v>0</v>
      </c>
    </row>
    <row r="110" spans="1:29" x14ac:dyDescent="0.25">
      <c r="A110" s="15">
        <v>91</v>
      </c>
      <c r="B110" s="16" t="s">
        <v>103</v>
      </c>
      <c r="C110" s="25" t="s">
        <v>12</v>
      </c>
      <c r="D110" s="432">
        <f>'Чт День 4 Нед 2'!AD110</f>
        <v>0</v>
      </c>
      <c r="E110" s="434"/>
      <c r="F110" s="35"/>
      <c r="G110" s="38"/>
      <c r="H110" s="38"/>
      <c r="I110" s="38"/>
      <c r="J110" s="38"/>
      <c r="K110" s="348">
        <f t="shared" si="17"/>
        <v>0</v>
      </c>
      <c r="L110" s="35"/>
      <c r="M110" s="38"/>
      <c r="N110" s="38"/>
      <c r="O110" s="38"/>
      <c r="P110" s="348">
        <f t="shared" si="13"/>
        <v>0</v>
      </c>
      <c r="Q110" s="35"/>
      <c r="R110" s="38"/>
      <c r="S110" s="203">
        <f t="shared" si="14"/>
        <v>0</v>
      </c>
      <c r="T110" s="38"/>
      <c r="U110" s="38"/>
      <c r="V110" s="35"/>
      <c r="W110" s="362">
        <f t="shared" si="15"/>
        <v>0</v>
      </c>
      <c r="X110" s="38"/>
      <c r="Y110" s="162"/>
      <c r="Z110" s="35"/>
      <c r="AA110" s="170">
        <f t="shared" si="16"/>
        <v>0</v>
      </c>
      <c r="AB110" s="173">
        <f t="shared" si="18"/>
        <v>0</v>
      </c>
      <c r="AC110" s="459">
        <f t="shared" si="19"/>
        <v>0</v>
      </c>
    </row>
    <row r="111" spans="1:29" x14ac:dyDescent="0.25">
      <c r="A111" s="15">
        <v>92</v>
      </c>
      <c r="B111" s="16" t="s">
        <v>104</v>
      </c>
      <c r="C111" s="25" t="s">
        <v>12</v>
      </c>
      <c r="D111" s="432">
        <f>'Чт День 4 Нед 2'!AD111</f>
        <v>0</v>
      </c>
      <c r="E111" s="434"/>
      <c r="F111" s="35"/>
      <c r="G111" s="38"/>
      <c r="H111" s="38"/>
      <c r="I111" s="38"/>
      <c r="J111" s="38"/>
      <c r="K111" s="348">
        <f t="shared" si="17"/>
        <v>0</v>
      </c>
      <c r="L111" s="35"/>
      <c r="M111" s="38"/>
      <c r="N111" s="38"/>
      <c r="O111" s="38"/>
      <c r="P111" s="348">
        <f t="shared" si="13"/>
        <v>0</v>
      </c>
      <c r="Q111" s="35"/>
      <c r="R111" s="38"/>
      <c r="S111" s="203">
        <f t="shared" si="14"/>
        <v>0</v>
      </c>
      <c r="T111" s="38"/>
      <c r="U111" s="38"/>
      <c r="V111" s="35"/>
      <c r="W111" s="362">
        <f t="shared" si="15"/>
        <v>0</v>
      </c>
      <c r="X111" s="38"/>
      <c r="Y111" s="162"/>
      <c r="Z111" s="35"/>
      <c r="AA111" s="170">
        <f t="shared" si="16"/>
        <v>0</v>
      </c>
      <c r="AB111" s="173">
        <f t="shared" si="18"/>
        <v>0</v>
      </c>
      <c r="AC111" s="459">
        <f t="shared" si="19"/>
        <v>0</v>
      </c>
    </row>
    <row r="112" spans="1:29" x14ac:dyDescent="0.25">
      <c r="A112" s="15">
        <v>93</v>
      </c>
      <c r="B112" s="24" t="s">
        <v>108</v>
      </c>
      <c r="C112" s="25" t="s">
        <v>12</v>
      </c>
      <c r="D112" s="432">
        <f>'Чт День 4 Нед 2'!AD112</f>
        <v>0</v>
      </c>
      <c r="E112" s="434"/>
      <c r="F112" s="35"/>
      <c r="G112" s="38"/>
      <c r="H112" s="38"/>
      <c r="I112" s="38"/>
      <c r="J112" s="38"/>
      <c r="K112" s="348">
        <f t="shared" si="17"/>
        <v>0</v>
      </c>
      <c r="L112" s="35"/>
      <c r="M112" s="38"/>
      <c r="N112" s="38"/>
      <c r="O112" s="38"/>
      <c r="P112" s="348">
        <f t="shared" si="13"/>
        <v>0</v>
      </c>
      <c r="Q112" s="35"/>
      <c r="R112" s="38"/>
      <c r="S112" s="203">
        <f t="shared" si="14"/>
        <v>0</v>
      </c>
      <c r="T112" s="38"/>
      <c r="U112" s="38"/>
      <c r="V112" s="35"/>
      <c r="W112" s="362">
        <f t="shared" si="15"/>
        <v>0</v>
      </c>
      <c r="X112" s="38"/>
      <c r="Y112" s="162"/>
      <c r="Z112" s="35"/>
      <c r="AA112" s="170">
        <f t="shared" si="16"/>
        <v>0</v>
      </c>
      <c r="AB112" s="173">
        <f t="shared" si="18"/>
        <v>0</v>
      </c>
      <c r="AC112" s="459">
        <f t="shared" si="19"/>
        <v>0</v>
      </c>
    </row>
    <row r="113" spans="1:29" x14ac:dyDescent="0.25">
      <c r="A113" s="15">
        <v>94</v>
      </c>
      <c r="B113" s="24" t="s">
        <v>79</v>
      </c>
      <c r="C113" s="25" t="s">
        <v>12</v>
      </c>
      <c r="D113" s="432">
        <f>'Чт День 4 Нед 2'!AD113</f>
        <v>0</v>
      </c>
      <c r="E113" s="434"/>
      <c r="F113" s="35"/>
      <c r="G113" s="38"/>
      <c r="H113" s="38"/>
      <c r="I113" s="38"/>
      <c r="J113" s="38"/>
      <c r="K113" s="348">
        <f t="shared" si="17"/>
        <v>0</v>
      </c>
      <c r="L113" s="35"/>
      <c r="M113" s="38"/>
      <c r="N113" s="38"/>
      <c r="O113" s="38"/>
      <c r="P113" s="348">
        <f t="shared" si="13"/>
        <v>0</v>
      </c>
      <c r="Q113" s="35"/>
      <c r="R113" s="38"/>
      <c r="S113" s="203">
        <f t="shared" si="14"/>
        <v>0</v>
      </c>
      <c r="T113" s="38"/>
      <c r="U113" s="38"/>
      <c r="V113" s="35"/>
      <c r="W113" s="362">
        <f t="shared" si="15"/>
        <v>0</v>
      </c>
      <c r="X113" s="38"/>
      <c r="Y113" s="162"/>
      <c r="Z113" s="35"/>
      <c r="AA113" s="170">
        <f t="shared" si="16"/>
        <v>0</v>
      </c>
      <c r="AB113" s="173">
        <f t="shared" si="18"/>
        <v>0</v>
      </c>
      <c r="AC113" s="459">
        <f t="shared" si="19"/>
        <v>0</v>
      </c>
    </row>
    <row r="114" spans="1:29" x14ac:dyDescent="0.25">
      <c r="A114" s="15"/>
      <c r="B114" s="268" t="s">
        <v>61</v>
      </c>
      <c r="C114" s="7"/>
      <c r="D114" s="432">
        <f>'Чт День 4 Нед 2'!AD114</f>
        <v>0</v>
      </c>
      <c r="E114" s="7"/>
      <c r="F114" s="38"/>
      <c r="G114" s="38"/>
      <c r="H114" s="38"/>
      <c r="I114" s="38"/>
      <c r="J114" s="38"/>
      <c r="K114" s="348">
        <f t="shared" si="17"/>
        <v>0</v>
      </c>
      <c r="L114" s="38"/>
      <c r="M114" s="38"/>
      <c r="N114" s="38"/>
      <c r="O114" s="38"/>
      <c r="P114" s="348">
        <f t="shared" si="13"/>
        <v>0</v>
      </c>
      <c r="Q114" s="38"/>
      <c r="R114" s="38"/>
      <c r="S114" s="203">
        <f t="shared" si="14"/>
        <v>0</v>
      </c>
      <c r="T114" s="38"/>
      <c r="U114" s="38"/>
      <c r="V114" s="38"/>
      <c r="W114" s="362">
        <f t="shared" si="15"/>
        <v>0</v>
      </c>
      <c r="X114" s="38"/>
      <c r="Y114" s="162"/>
      <c r="Z114" s="38"/>
      <c r="AA114" s="170">
        <f t="shared" si="16"/>
        <v>0</v>
      </c>
      <c r="AB114" s="173">
        <f t="shared" si="18"/>
        <v>0</v>
      </c>
      <c r="AC114" s="459">
        <f t="shared" si="19"/>
        <v>0</v>
      </c>
    </row>
    <row r="115" spans="1:29" x14ac:dyDescent="0.25">
      <c r="A115" s="15">
        <v>95</v>
      </c>
      <c r="B115" s="16" t="s">
        <v>1</v>
      </c>
      <c r="C115" s="17" t="s">
        <v>12</v>
      </c>
      <c r="D115" s="432">
        <f>'Чт День 4 Нед 2'!AD115</f>
        <v>-1.4999999999999999E-2</v>
      </c>
      <c r="E115" s="432"/>
      <c r="F115" s="38"/>
      <c r="G115" s="38"/>
      <c r="H115" s="38"/>
      <c r="I115" s="38"/>
      <c r="J115" s="38"/>
      <c r="K115" s="348">
        <f t="shared" si="17"/>
        <v>0</v>
      </c>
      <c r="L115" s="38"/>
      <c r="M115" s="38"/>
      <c r="N115" s="38"/>
      <c r="O115" s="38"/>
      <c r="P115" s="348">
        <f t="shared" si="13"/>
        <v>0</v>
      </c>
      <c r="Q115" s="38"/>
      <c r="R115" s="38"/>
      <c r="S115" s="203">
        <f t="shared" si="14"/>
        <v>0</v>
      </c>
      <c r="T115" s="38"/>
      <c r="U115" s="38"/>
      <c r="V115" s="38"/>
      <c r="W115" s="362">
        <f t="shared" si="15"/>
        <v>0</v>
      </c>
      <c r="X115" s="38"/>
      <c r="Y115" s="194"/>
      <c r="Z115" s="38"/>
      <c r="AA115" s="170">
        <f t="shared" si="16"/>
        <v>0</v>
      </c>
      <c r="AB115" s="173">
        <f t="shared" si="18"/>
        <v>0</v>
      </c>
      <c r="AC115" s="459">
        <f t="shared" si="19"/>
        <v>-1.4999999999999999E-2</v>
      </c>
    </row>
    <row r="116" spans="1:29" x14ac:dyDescent="0.25">
      <c r="A116" s="15">
        <v>96</v>
      </c>
      <c r="B116" s="19" t="s">
        <v>62</v>
      </c>
      <c r="C116" s="20" t="s">
        <v>12</v>
      </c>
      <c r="D116" s="432">
        <f>'Чт День 4 Нед 2'!AD116</f>
        <v>0</v>
      </c>
      <c r="E116" s="432"/>
      <c r="F116" s="38"/>
      <c r="G116" s="38"/>
      <c r="H116" s="38"/>
      <c r="I116" s="38"/>
      <c r="J116" s="38"/>
      <c r="K116" s="348">
        <f t="shared" si="17"/>
        <v>0</v>
      </c>
      <c r="L116" s="38"/>
      <c r="M116" s="38"/>
      <c r="N116" s="38"/>
      <c r="O116" s="38"/>
      <c r="P116" s="348">
        <f t="shared" si="13"/>
        <v>0</v>
      </c>
      <c r="Q116" s="38"/>
      <c r="R116" s="38"/>
      <c r="S116" s="203">
        <f t="shared" si="14"/>
        <v>0</v>
      </c>
      <c r="T116" s="38"/>
      <c r="U116" s="38"/>
      <c r="V116" s="38"/>
      <c r="W116" s="362">
        <f t="shared" si="15"/>
        <v>0</v>
      </c>
      <c r="X116" s="38"/>
      <c r="Y116" s="162"/>
      <c r="Z116" s="38"/>
      <c r="AA116" s="170">
        <f t="shared" si="16"/>
        <v>0</v>
      </c>
      <c r="AB116" s="173">
        <f t="shared" si="18"/>
        <v>0</v>
      </c>
      <c r="AC116" s="459">
        <f t="shared" si="19"/>
        <v>0</v>
      </c>
    </row>
    <row r="117" spans="1:29" x14ac:dyDescent="0.25">
      <c r="A117" s="15">
        <v>97</v>
      </c>
      <c r="B117" s="19" t="s">
        <v>89</v>
      </c>
      <c r="C117" s="20" t="s">
        <v>12</v>
      </c>
      <c r="D117" s="432">
        <f>'Чт День 4 Нед 2'!AD117</f>
        <v>0</v>
      </c>
      <c r="E117" s="432"/>
      <c r="F117" s="38"/>
      <c r="G117" s="38"/>
      <c r="H117" s="38"/>
      <c r="I117" s="38"/>
      <c r="J117" s="38"/>
      <c r="K117" s="348">
        <f t="shared" si="17"/>
        <v>0</v>
      </c>
      <c r="L117" s="38"/>
      <c r="M117" s="38"/>
      <c r="N117" s="38"/>
      <c r="O117" s="38"/>
      <c r="P117" s="348">
        <f t="shared" si="13"/>
        <v>0</v>
      </c>
      <c r="Q117" s="38"/>
      <c r="R117" s="38"/>
      <c r="S117" s="203">
        <f t="shared" si="14"/>
        <v>0</v>
      </c>
      <c r="T117" s="38"/>
      <c r="U117" s="38"/>
      <c r="V117" s="38"/>
      <c r="W117" s="362">
        <f t="shared" si="15"/>
        <v>0</v>
      </c>
      <c r="X117" s="38"/>
      <c r="Y117" s="162"/>
      <c r="Z117" s="38"/>
      <c r="AA117" s="170">
        <f t="shared" si="16"/>
        <v>0</v>
      </c>
      <c r="AB117" s="173">
        <f t="shared" si="18"/>
        <v>0</v>
      </c>
      <c r="AC117" s="459">
        <f t="shared" si="19"/>
        <v>0</v>
      </c>
    </row>
    <row r="118" spans="1:29" x14ac:dyDescent="0.25">
      <c r="A118" s="15">
        <v>98</v>
      </c>
      <c r="B118" s="19" t="s">
        <v>63</v>
      </c>
      <c r="C118" s="20" t="s">
        <v>12</v>
      </c>
      <c r="D118" s="432">
        <f>'Чт День 4 Нед 2'!AD118</f>
        <v>0</v>
      </c>
      <c r="E118" s="432"/>
      <c r="F118" s="38"/>
      <c r="G118" s="38"/>
      <c r="H118" s="38"/>
      <c r="I118" s="38"/>
      <c r="J118" s="38"/>
      <c r="K118" s="348">
        <f t="shared" si="17"/>
        <v>0</v>
      </c>
      <c r="L118" s="38"/>
      <c r="M118" s="38"/>
      <c r="N118" s="38"/>
      <c r="O118" s="38"/>
      <c r="P118" s="348">
        <f t="shared" si="13"/>
        <v>0</v>
      </c>
      <c r="Q118" s="38"/>
      <c r="R118" s="38"/>
      <c r="S118" s="203">
        <f t="shared" si="14"/>
        <v>0</v>
      </c>
      <c r="T118" s="38"/>
      <c r="U118" s="38"/>
      <c r="V118" s="38"/>
      <c r="W118" s="362">
        <f t="shared" si="15"/>
        <v>0</v>
      </c>
      <c r="X118" s="38"/>
      <c r="Y118" s="162"/>
      <c r="Z118" s="38"/>
      <c r="AA118" s="170">
        <f t="shared" si="16"/>
        <v>0</v>
      </c>
      <c r="AB118" s="173">
        <f t="shared" si="18"/>
        <v>0</v>
      </c>
      <c r="AC118" s="459">
        <f t="shared" si="19"/>
        <v>0</v>
      </c>
    </row>
    <row r="119" spans="1:29" x14ac:dyDescent="0.25">
      <c r="A119" s="15">
        <v>99</v>
      </c>
      <c r="B119" s="16" t="s">
        <v>64</v>
      </c>
      <c r="C119" s="17" t="s">
        <v>12</v>
      </c>
      <c r="D119" s="432">
        <f>'Чт День 4 Нед 2'!AD119</f>
        <v>-5.5500000000000001E-2</v>
      </c>
      <c r="E119" s="432"/>
      <c r="F119" s="38"/>
      <c r="G119" s="38"/>
      <c r="H119" s="38"/>
      <c r="I119" s="38"/>
      <c r="J119" s="38"/>
      <c r="K119" s="348">
        <f t="shared" si="17"/>
        <v>0</v>
      </c>
      <c r="L119" s="38"/>
      <c r="M119" s="38"/>
      <c r="N119" s="38"/>
      <c r="O119" s="38"/>
      <c r="P119" s="348">
        <f t="shared" si="13"/>
        <v>0</v>
      </c>
      <c r="Q119" s="38"/>
      <c r="R119" s="38"/>
      <c r="S119" s="203">
        <f t="shared" si="14"/>
        <v>0</v>
      </c>
      <c r="T119" s="38"/>
      <c r="U119" s="38"/>
      <c r="V119" s="38"/>
      <c r="W119" s="362">
        <f t="shared" si="15"/>
        <v>0</v>
      </c>
      <c r="X119" s="38"/>
      <c r="Y119" s="162"/>
      <c r="Z119" s="38"/>
      <c r="AA119" s="170">
        <f t="shared" si="16"/>
        <v>0</v>
      </c>
      <c r="AB119" s="173">
        <f t="shared" si="18"/>
        <v>0</v>
      </c>
      <c r="AC119" s="459">
        <f t="shared" si="19"/>
        <v>-5.5500000000000001E-2</v>
      </c>
    </row>
    <row r="120" spans="1:29" x14ac:dyDescent="0.25">
      <c r="A120" s="15">
        <v>100</v>
      </c>
      <c r="B120" s="16" t="s">
        <v>65</v>
      </c>
      <c r="C120" s="17" t="s">
        <v>12</v>
      </c>
      <c r="D120" s="432">
        <f>'Чт День 4 Нед 2'!AD120</f>
        <v>-1.0252000000000001</v>
      </c>
      <c r="E120" s="432"/>
      <c r="F120" s="483"/>
      <c r="G120" s="483"/>
      <c r="H120" s="38"/>
      <c r="I120" s="170">
        <v>4.5400000000000003E-2</v>
      </c>
      <c r="J120" s="38"/>
      <c r="K120" s="348">
        <f t="shared" si="17"/>
        <v>4.5400000000000003E-2</v>
      </c>
      <c r="L120" s="483"/>
      <c r="M120" s="38"/>
      <c r="N120" s="170">
        <v>4.5400000000000003E-2</v>
      </c>
      <c r="O120" s="38"/>
      <c r="P120" s="348">
        <f t="shared" si="13"/>
        <v>4.5400000000000003E-2</v>
      </c>
      <c r="Q120" s="38"/>
      <c r="R120" s="203">
        <v>1.14E-2</v>
      </c>
      <c r="S120" s="203">
        <f t="shared" si="14"/>
        <v>1.14E-2</v>
      </c>
      <c r="T120" s="38"/>
      <c r="U120" s="38"/>
      <c r="V120" s="38"/>
      <c r="W120" s="362">
        <f t="shared" si="15"/>
        <v>0</v>
      </c>
      <c r="X120" s="38"/>
      <c r="Y120" s="162"/>
      <c r="Z120" s="38"/>
      <c r="AA120" s="170">
        <f t="shared" si="16"/>
        <v>0</v>
      </c>
      <c r="AB120" s="173">
        <f t="shared" si="18"/>
        <v>0.10220000000000001</v>
      </c>
      <c r="AC120" s="459">
        <f t="shared" si="19"/>
        <v>-1.1274000000000002</v>
      </c>
    </row>
    <row r="121" spans="1:29" x14ac:dyDescent="0.25">
      <c r="A121" s="15"/>
      <c r="B121" s="268" t="s">
        <v>117</v>
      </c>
      <c r="C121" s="7"/>
      <c r="D121" s="432">
        <f>'Чт День 4 Нед 2'!AD121</f>
        <v>0</v>
      </c>
      <c r="E121" s="7"/>
      <c r="F121" s="483"/>
      <c r="G121" s="483"/>
      <c r="H121" s="38"/>
      <c r="I121" s="38"/>
      <c r="J121" s="38"/>
      <c r="K121" s="348">
        <f t="shared" si="17"/>
        <v>0</v>
      </c>
      <c r="L121" s="483"/>
      <c r="M121" s="483"/>
      <c r="N121" s="38"/>
      <c r="O121" s="38"/>
      <c r="P121" s="348">
        <f t="shared" si="13"/>
        <v>0</v>
      </c>
      <c r="Q121" s="38"/>
      <c r="R121" s="38"/>
      <c r="S121" s="203">
        <f t="shared" si="14"/>
        <v>0</v>
      </c>
      <c r="T121" s="38"/>
      <c r="U121" s="38"/>
      <c r="V121" s="38"/>
      <c r="W121" s="362">
        <f t="shared" si="15"/>
        <v>0</v>
      </c>
      <c r="X121" s="38"/>
      <c r="Y121" s="162"/>
      <c r="Z121" s="38"/>
      <c r="AA121" s="170">
        <f t="shared" si="16"/>
        <v>0</v>
      </c>
      <c r="AB121" s="173">
        <f t="shared" si="18"/>
        <v>0</v>
      </c>
      <c r="AC121" s="459">
        <f t="shared" si="19"/>
        <v>0</v>
      </c>
    </row>
    <row r="122" spans="1:29" x14ac:dyDescent="0.25">
      <c r="A122" s="39">
        <v>101</v>
      </c>
      <c r="B122" s="16" t="s">
        <v>72</v>
      </c>
      <c r="C122" s="25" t="s">
        <v>12</v>
      </c>
      <c r="D122" s="432">
        <f>'Чт День 4 Нед 2'!AD122</f>
        <v>-0.29249999999999998</v>
      </c>
      <c r="E122" s="434"/>
      <c r="F122" s="483"/>
      <c r="G122" s="483"/>
      <c r="H122" s="38"/>
      <c r="I122" s="38"/>
      <c r="J122" s="38"/>
      <c r="K122" s="348">
        <f t="shared" si="17"/>
        <v>0</v>
      </c>
      <c r="L122" s="483"/>
      <c r="M122" s="483"/>
      <c r="N122" s="38"/>
      <c r="O122" s="38"/>
      <c r="P122" s="348">
        <f t="shared" si="13"/>
        <v>0</v>
      </c>
      <c r="Q122" s="38"/>
      <c r="R122" s="38"/>
      <c r="S122" s="203">
        <f t="shared" si="14"/>
        <v>0</v>
      </c>
      <c r="T122" s="38"/>
      <c r="U122" s="38"/>
      <c r="V122" s="38"/>
      <c r="W122" s="362">
        <f t="shared" si="15"/>
        <v>0</v>
      </c>
      <c r="X122" s="404">
        <v>2.5000000000000001E-2</v>
      </c>
      <c r="Y122" s="162"/>
      <c r="Z122" s="38"/>
      <c r="AA122" s="170">
        <f t="shared" si="16"/>
        <v>2.5000000000000001E-2</v>
      </c>
      <c r="AB122" s="173">
        <f t="shared" si="18"/>
        <v>2.5000000000000001E-2</v>
      </c>
      <c r="AC122" s="459">
        <f t="shared" si="19"/>
        <v>-0.3175</v>
      </c>
    </row>
    <row r="123" spans="1:29" x14ac:dyDescent="0.25">
      <c r="A123" s="320">
        <v>102</v>
      </c>
      <c r="B123" s="16" t="s">
        <v>73</v>
      </c>
      <c r="C123" s="25" t="s">
        <v>12</v>
      </c>
      <c r="D123" s="432">
        <f>'Чт День 4 Нед 2'!AD123</f>
        <v>-1.7751700000000001</v>
      </c>
      <c r="E123" s="434"/>
      <c r="F123" s="483"/>
      <c r="G123" s="483"/>
      <c r="H123" s="38"/>
      <c r="I123" s="38"/>
      <c r="J123" s="38"/>
      <c r="K123" s="348">
        <f t="shared" si="17"/>
        <v>0</v>
      </c>
      <c r="L123" s="483"/>
      <c r="M123" s="483"/>
      <c r="N123" s="38"/>
      <c r="O123" s="38"/>
      <c r="P123" s="348">
        <f t="shared" si="13"/>
        <v>0</v>
      </c>
      <c r="Q123" s="38"/>
      <c r="R123" s="38"/>
      <c r="S123" s="203">
        <f t="shared" si="14"/>
        <v>0</v>
      </c>
      <c r="T123" s="38"/>
      <c r="U123" s="38"/>
      <c r="V123" s="38"/>
      <c r="W123" s="362">
        <f t="shared" si="15"/>
        <v>0</v>
      </c>
      <c r="X123" s="170">
        <v>9.9750000000000005E-2</v>
      </c>
      <c r="Y123" s="162"/>
      <c r="Z123" s="38"/>
      <c r="AA123" s="170">
        <f t="shared" si="16"/>
        <v>9.9750000000000005E-2</v>
      </c>
      <c r="AB123" s="173">
        <f t="shared" si="18"/>
        <v>9.9750000000000005E-2</v>
      </c>
      <c r="AC123" s="459">
        <f t="shared" si="19"/>
        <v>-1.8749200000000001</v>
      </c>
    </row>
    <row r="124" spans="1:29" x14ac:dyDescent="0.25">
      <c r="A124" s="39">
        <v>103</v>
      </c>
      <c r="B124" s="16" t="s">
        <v>74</v>
      </c>
      <c r="C124" s="25" t="s">
        <v>12</v>
      </c>
      <c r="D124" s="432">
        <f>'Чт День 4 Нед 2'!AD124</f>
        <v>-0.34488999999999997</v>
      </c>
      <c r="E124" s="434"/>
      <c r="F124" s="483"/>
      <c r="G124" s="483"/>
      <c r="H124" s="38"/>
      <c r="I124" s="38"/>
      <c r="J124" s="38"/>
      <c r="K124" s="348">
        <f t="shared" si="17"/>
        <v>0</v>
      </c>
      <c r="L124" s="483"/>
      <c r="M124" s="483"/>
      <c r="N124" s="38"/>
      <c r="O124" s="38"/>
      <c r="P124" s="348">
        <f t="shared" si="13"/>
        <v>0</v>
      </c>
      <c r="Q124" s="38"/>
      <c r="R124" s="38"/>
      <c r="S124" s="203">
        <f t="shared" si="14"/>
        <v>0</v>
      </c>
      <c r="T124" s="38"/>
      <c r="U124" s="38"/>
      <c r="V124" s="38"/>
      <c r="W124" s="362">
        <f t="shared" si="15"/>
        <v>0</v>
      </c>
      <c r="X124" s="170">
        <v>1.32E-2</v>
      </c>
      <c r="Y124" s="162"/>
      <c r="Z124" s="38"/>
      <c r="AA124" s="170">
        <f t="shared" si="16"/>
        <v>1.32E-2</v>
      </c>
      <c r="AB124" s="173">
        <f t="shared" si="18"/>
        <v>1.32E-2</v>
      </c>
      <c r="AC124" s="459">
        <f t="shared" si="19"/>
        <v>-0.35808999999999996</v>
      </c>
    </row>
    <row r="125" spans="1:29" x14ac:dyDescent="0.25">
      <c r="A125" s="320">
        <v>104</v>
      </c>
      <c r="B125" s="16" t="s">
        <v>75</v>
      </c>
      <c r="C125" s="25" t="s">
        <v>12</v>
      </c>
      <c r="D125" s="432">
        <f>'Чт День 4 Нед 2'!AD125</f>
        <v>-0.21400000000000002</v>
      </c>
      <c r="E125" s="434"/>
      <c r="F125" s="483"/>
      <c r="G125" s="483"/>
      <c r="H125" s="38"/>
      <c r="I125" s="38"/>
      <c r="J125" s="38"/>
      <c r="K125" s="348">
        <f t="shared" si="17"/>
        <v>0</v>
      </c>
      <c r="L125" s="483"/>
      <c r="M125" s="483"/>
      <c r="N125" s="38"/>
      <c r="O125" s="38"/>
      <c r="P125" s="348">
        <f t="shared" si="13"/>
        <v>0</v>
      </c>
      <c r="Q125" s="38"/>
      <c r="R125" s="38"/>
      <c r="S125" s="203">
        <f t="shared" si="14"/>
        <v>0</v>
      </c>
      <c r="T125" s="38"/>
      <c r="U125" s="38"/>
      <c r="V125" s="38"/>
      <c r="W125" s="362">
        <f t="shared" si="15"/>
        <v>0</v>
      </c>
      <c r="X125" s="170">
        <v>1.2500000000000001E-2</v>
      </c>
      <c r="Y125" s="162"/>
      <c r="Z125" s="38"/>
      <c r="AA125" s="170">
        <f t="shared" si="16"/>
        <v>1.2500000000000001E-2</v>
      </c>
      <c r="AB125" s="173">
        <f t="shared" si="18"/>
        <v>1.2500000000000001E-2</v>
      </c>
      <c r="AC125" s="459">
        <f t="shared" si="19"/>
        <v>-0.22650000000000003</v>
      </c>
    </row>
    <row r="126" spans="1:29" x14ac:dyDescent="0.25">
      <c r="A126" s="39">
        <v>105</v>
      </c>
      <c r="B126" s="16" t="s">
        <v>77</v>
      </c>
      <c r="C126" s="25" t="s">
        <v>12</v>
      </c>
      <c r="D126" s="432">
        <f>'Чт День 4 Нед 2'!AD126</f>
        <v>-0.67599999999999993</v>
      </c>
      <c r="E126" s="434"/>
      <c r="F126" s="38"/>
      <c r="G126" s="38"/>
      <c r="H126" s="38"/>
      <c r="I126" s="38"/>
      <c r="J126" s="38"/>
      <c r="K126" s="348">
        <f t="shared" si="17"/>
        <v>0</v>
      </c>
      <c r="L126" s="38"/>
      <c r="M126" s="38"/>
      <c r="N126" s="38"/>
      <c r="O126" s="38"/>
      <c r="P126" s="348">
        <f t="shared" si="13"/>
        <v>0</v>
      </c>
      <c r="Q126" s="38"/>
      <c r="R126" s="38"/>
      <c r="S126" s="203">
        <f t="shared" si="14"/>
        <v>0</v>
      </c>
      <c r="T126" s="38"/>
      <c r="U126" s="38"/>
      <c r="V126" s="38"/>
      <c r="W126" s="362">
        <f t="shared" si="15"/>
        <v>0</v>
      </c>
      <c r="X126" s="38"/>
      <c r="Y126" s="162"/>
      <c r="Z126" s="38"/>
      <c r="AA126" s="170">
        <f t="shared" si="16"/>
        <v>0</v>
      </c>
      <c r="AB126" s="173">
        <f t="shared" si="18"/>
        <v>0</v>
      </c>
      <c r="AC126" s="459">
        <f t="shared" si="19"/>
        <v>-0.67599999999999993</v>
      </c>
    </row>
    <row r="127" spans="1:29" x14ac:dyDescent="0.25">
      <c r="A127" s="320">
        <v>106</v>
      </c>
      <c r="B127" s="16" t="s">
        <v>76</v>
      </c>
      <c r="C127" s="25" t="s">
        <v>12</v>
      </c>
      <c r="D127" s="432">
        <f>'Чт День 4 Нед 2'!AD127</f>
        <v>0</v>
      </c>
      <c r="E127" s="434"/>
      <c r="F127" s="38"/>
      <c r="G127" s="38"/>
      <c r="H127" s="38"/>
      <c r="I127" s="38"/>
      <c r="J127" s="38"/>
      <c r="K127" s="348">
        <f t="shared" si="17"/>
        <v>0</v>
      </c>
      <c r="L127" s="38"/>
      <c r="M127" s="38"/>
      <c r="N127" s="38"/>
      <c r="O127" s="38"/>
      <c r="P127" s="348">
        <f t="shared" si="13"/>
        <v>0</v>
      </c>
      <c r="Q127" s="38"/>
      <c r="R127" s="38"/>
      <c r="S127" s="203">
        <f t="shared" si="14"/>
        <v>0</v>
      </c>
      <c r="T127" s="38"/>
      <c r="U127" s="38"/>
      <c r="V127" s="38"/>
      <c r="W127" s="362">
        <f t="shared" si="15"/>
        <v>0</v>
      </c>
      <c r="X127" s="38"/>
      <c r="Y127" s="162"/>
      <c r="Z127" s="38"/>
      <c r="AA127" s="170">
        <f t="shared" si="16"/>
        <v>0</v>
      </c>
      <c r="AB127" s="173">
        <f t="shared" si="18"/>
        <v>0</v>
      </c>
      <c r="AC127" s="459">
        <f t="shared" si="19"/>
        <v>0</v>
      </c>
    </row>
    <row r="128" spans="1:29" x14ac:dyDescent="0.25">
      <c r="A128" s="39">
        <v>107</v>
      </c>
      <c r="B128" s="24" t="s">
        <v>78</v>
      </c>
      <c r="C128" s="25" t="s">
        <v>12</v>
      </c>
      <c r="D128" s="432">
        <f>'Чт День 4 Нед 2'!AD128</f>
        <v>0</v>
      </c>
      <c r="E128" s="434"/>
      <c r="F128" s="35"/>
      <c r="G128" s="38"/>
      <c r="H128" s="38"/>
      <c r="I128" s="38"/>
      <c r="J128" s="38"/>
      <c r="K128" s="348">
        <f t="shared" si="17"/>
        <v>0</v>
      </c>
      <c r="L128" s="35"/>
      <c r="M128" s="38"/>
      <c r="N128" s="38"/>
      <c r="O128" s="38"/>
      <c r="P128" s="348">
        <f t="shared" si="13"/>
        <v>0</v>
      </c>
      <c r="Q128" s="38"/>
      <c r="R128" s="38"/>
      <c r="S128" s="203">
        <f t="shared" si="14"/>
        <v>0</v>
      </c>
      <c r="T128" s="38"/>
      <c r="U128" s="38"/>
      <c r="V128" s="38"/>
      <c r="W128" s="362">
        <f t="shared" si="15"/>
        <v>0</v>
      </c>
      <c r="X128" s="38"/>
      <c r="Y128" s="162"/>
      <c r="Z128" s="38"/>
      <c r="AA128" s="170">
        <f t="shared" si="16"/>
        <v>0</v>
      </c>
      <c r="AB128" s="173">
        <f t="shared" si="18"/>
        <v>0</v>
      </c>
      <c r="AC128" s="459">
        <f t="shared" si="19"/>
        <v>0</v>
      </c>
    </row>
    <row r="129" spans="1:29" x14ac:dyDescent="0.25">
      <c r="A129" s="320">
        <v>108</v>
      </c>
      <c r="B129" s="24" t="s">
        <v>105</v>
      </c>
      <c r="C129" s="25" t="s">
        <v>12</v>
      </c>
      <c r="D129" s="432">
        <f>'Чт День 4 Нед 2'!AD129</f>
        <v>0</v>
      </c>
      <c r="E129" s="434"/>
      <c r="F129" s="35"/>
      <c r="G129" s="38"/>
      <c r="H129" s="38"/>
      <c r="I129" s="38"/>
      <c r="J129" s="38"/>
      <c r="K129" s="348">
        <f t="shared" si="17"/>
        <v>0</v>
      </c>
      <c r="L129" s="35"/>
      <c r="M129" s="38"/>
      <c r="N129" s="38"/>
      <c r="O129" s="38"/>
      <c r="P129" s="348">
        <f t="shared" si="13"/>
        <v>0</v>
      </c>
      <c r="Q129" s="38"/>
      <c r="R129" s="38"/>
      <c r="S129" s="203">
        <f t="shared" si="14"/>
        <v>0</v>
      </c>
      <c r="T129" s="38"/>
      <c r="U129" s="38"/>
      <c r="V129" s="38"/>
      <c r="W129" s="362">
        <f t="shared" si="15"/>
        <v>0</v>
      </c>
      <c r="X129" s="38"/>
      <c r="Y129" s="162"/>
      <c r="Z129" s="38"/>
      <c r="AA129" s="170">
        <f t="shared" si="16"/>
        <v>0</v>
      </c>
      <c r="AB129" s="173">
        <f t="shared" si="18"/>
        <v>0</v>
      </c>
      <c r="AC129" s="459">
        <f t="shared" si="19"/>
        <v>0</v>
      </c>
    </row>
    <row r="130" spans="1:29" x14ac:dyDescent="0.25">
      <c r="A130" s="39">
        <v>109</v>
      </c>
      <c r="B130" s="24" t="s">
        <v>190</v>
      </c>
      <c r="C130" s="25" t="s">
        <v>12</v>
      </c>
      <c r="D130" s="432">
        <f>'Чт День 4 Нед 2'!AD130</f>
        <v>0</v>
      </c>
      <c r="E130" s="434"/>
      <c r="F130" s="35"/>
      <c r="G130" s="38"/>
      <c r="H130" s="38"/>
      <c r="I130" s="38"/>
      <c r="J130" s="38"/>
      <c r="K130" s="348">
        <f t="shared" si="17"/>
        <v>0</v>
      </c>
      <c r="L130" s="35"/>
      <c r="M130" s="38"/>
      <c r="N130" s="38"/>
      <c r="O130" s="38"/>
      <c r="P130" s="348">
        <f t="shared" si="13"/>
        <v>0</v>
      </c>
      <c r="Q130" s="38"/>
      <c r="R130" s="38"/>
      <c r="S130" s="203">
        <f t="shared" si="14"/>
        <v>0</v>
      </c>
      <c r="T130" s="38"/>
      <c r="U130" s="38"/>
      <c r="V130" s="38"/>
      <c r="W130" s="362">
        <f t="shared" si="15"/>
        <v>0</v>
      </c>
      <c r="X130" s="38"/>
      <c r="Y130" s="162"/>
      <c r="Z130" s="38"/>
      <c r="AA130" s="170">
        <f t="shared" si="16"/>
        <v>0</v>
      </c>
      <c r="AB130" s="173">
        <f t="shared" si="18"/>
        <v>0</v>
      </c>
      <c r="AC130" s="459">
        <f t="shared" si="19"/>
        <v>0</v>
      </c>
    </row>
    <row r="131" spans="1:29" x14ac:dyDescent="0.25">
      <c r="A131" s="319"/>
      <c r="B131" s="319" t="s">
        <v>214</v>
      </c>
      <c r="C131" s="56"/>
      <c r="D131" s="432">
        <f>'Чт День 4 Нед 2'!AD131</f>
        <v>0</v>
      </c>
      <c r="E131" s="446"/>
      <c r="F131" s="46"/>
      <c r="G131" s="149"/>
      <c r="H131" s="149"/>
      <c r="I131" s="149"/>
      <c r="J131" s="149"/>
      <c r="K131" s="348">
        <f t="shared" si="17"/>
        <v>0</v>
      </c>
      <c r="L131" s="46"/>
      <c r="M131" s="149"/>
      <c r="N131" s="149"/>
      <c r="O131" s="149"/>
      <c r="P131" s="348">
        <f t="shared" si="13"/>
        <v>0</v>
      </c>
      <c r="Q131" s="150"/>
      <c r="R131" s="149"/>
      <c r="S131" s="203">
        <f t="shared" si="14"/>
        <v>0</v>
      </c>
      <c r="T131" s="149"/>
      <c r="U131" s="149"/>
      <c r="V131" s="150"/>
      <c r="W131" s="362">
        <f t="shared" si="15"/>
        <v>0</v>
      </c>
      <c r="X131" s="149"/>
      <c r="Y131" s="186"/>
      <c r="Z131" s="150"/>
      <c r="AA131" s="170">
        <f t="shared" si="16"/>
        <v>0</v>
      </c>
      <c r="AB131" s="173">
        <f t="shared" si="18"/>
        <v>0</v>
      </c>
      <c r="AC131" s="459">
        <f t="shared" si="19"/>
        <v>0</v>
      </c>
    </row>
    <row r="132" spans="1:29" x14ac:dyDescent="0.25">
      <c r="A132" s="65">
        <v>110</v>
      </c>
      <c r="B132" s="50" t="s">
        <v>93</v>
      </c>
      <c r="C132" s="57" t="s">
        <v>12</v>
      </c>
      <c r="D132" s="432">
        <f>'Чт День 4 Нед 2'!AD132</f>
        <v>0</v>
      </c>
      <c r="E132" s="447"/>
      <c r="F132" s="35"/>
      <c r="G132" s="38"/>
      <c r="H132" s="38"/>
      <c r="I132" s="148"/>
      <c r="J132" s="151"/>
      <c r="K132" s="348">
        <f t="shared" si="17"/>
        <v>0</v>
      </c>
      <c r="L132" s="35"/>
      <c r="M132" s="38"/>
      <c r="N132" s="148"/>
      <c r="O132" s="151"/>
      <c r="P132" s="348">
        <f t="shared" si="13"/>
        <v>0</v>
      </c>
      <c r="Q132" s="149"/>
      <c r="R132" s="38"/>
      <c r="S132" s="203">
        <f t="shared" si="14"/>
        <v>0</v>
      </c>
      <c r="T132" s="148"/>
      <c r="U132" s="148"/>
      <c r="V132" s="149"/>
      <c r="W132" s="362">
        <f t="shared" si="15"/>
        <v>0</v>
      </c>
      <c r="X132" s="148"/>
      <c r="Y132" s="162"/>
      <c r="Z132" s="149"/>
      <c r="AA132" s="170">
        <f t="shared" si="16"/>
        <v>0</v>
      </c>
      <c r="AB132" s="173">
        <f t="shared" si="18"/>
        <v>0</v>
      </c>
      <c r="AC132" s="459">
        <f t="shared" si="19"/>
        <v>0</v>
      </c>
    </row>
    <row r="133" spans="1:29" x14ac:dyDescent="0.25">
      <c r="A133" s="65">
        <v>111</v>
      </c>
      <c r="B133" s="50" t="s">
        <v>94</v>
      </c>
      <c r="C133" s="57" t="s">
        <v>12</v>
      </c>
      <c r="D133" s="432">
        <f>'Чт День 4 Нед 2'!AD133</f>
        <v>0</v>
      </c>
      <c r="E133" s="447"/>
      <c r="F133" s="35"/>
      <c r="G133" s="38"/>
      <c r="H133" s="38"/>
      <c r="I133" s="148"/>
      <c r="J133" s="151"/>
      <c r="K133" s="348">
        <f t="shared" si="17"/>
        <v>0</v>
      </c>
      <c r="L133" s="35"/>
      <c r="M133" s="38"/>
      <c r="N133" s="148"/>
      <c r="O133" s="151"/>
      <c r="P133" s="348">
        <f t="shared" si="13"/>
        <v>0</v>
      </c>
      <c r="Q133" s="148"/>
      <c r="R133" s="38"/>
      <c r="S133" s="203">
        <f t="shared" si="14"/>
        <v>0</v>
      </c>
      <c r="T133" s="148"/>
      <c r="U133" s="148"/>
      <c r="V133" s="148"/>
      <c r="W133" s="362">
        <f t="shared" si="15"/>
        <v>0</v>
      </c>
      <c r="X133" s="148"/>
      <c r="Y133" s="162"/>
      <c r="Z133" s="148"/>
      <c r="AA133" s="170">
        <f t="shared" si="16"/>
        <v>0</v>
      </c>
      <c r="AB133" s="173">
        <f t="shared" si="18"/>
        <v>0</v>
      </c>
      <c r="AC133" s="459">
        <f t="shared" si="19"/>
        <v>0</v>
      </c>
    </row>
    <row r="134" spans="1:29" x14ac:dyDescent="0.25">
      <c r="A134" s="65">
        <v>112</v>
      </c>
      <c r="B134" s="50" t="s">
        <v>95</v>
      </c>
      <c r="C134" s="57" t="s">
        <v>12</v>
      </c>
      <c r="D134" s="432">
        <f>'Чт День 4 Нед 2'!AD134</f>
        <v>0</v>
      </c>
      <c r="E134" s="447"/>
      <c r="F134" s="35"/>
      <c r="G134" s="38"/>
      <c r="H134" s="38"/>
      <c r="I134" s="148"/>
      <c r="J134" s="151"/>
      <c r="K134" s="348">
        <f t="shared" si="17"/>
        <v>0</v>
      </c>
      <c r="L134" s="35"/>
      <c r="M134" s="38"/>
      <c r="N134" s="148"/>
      <c r="O134" s="151"/>
      <c r="P134" s="348">
        <f t="shared" si="13"/>
        <v>0</v>
      </c>
      <c r="Q134" s="148"/>
      <c r="R134" s="38"/>
      <c r="S134" s="203">
        <f t="shared" si="14"/>
        <v>0</v>
      </c>
      <c r="T134" s="148"/>
      <c r="U134" s="148"/>
      <c r="V134" s="148"/>
      <c r="W134" s="362">
        <f t="shared" si="15"/>
        <v>0</v>
      </c>
      <c r="X134" s="148"/>
      <c r="Y134" s="162"/>
      <c r="Z134" s="148"/>
      <c r="AA134" s="170">
        <f t="shared" si="16"/>
        <v>0</v>
      </c>
      <c r="AB134" s="173">
        <f t="shared" si="18"/>
        <v>0</v>
      </c>
      <c r="AC134" s="459">
        <f t="shared" si="19"/>
        <v>0</v>
      </c>
    </row>
    <row r="135" spans="1:29" x14ac:dyDescent="0.25">
      <c r="A135" s="65">
        <v>113</v>
      </c>
      <c r="B135" s="50" t="s">
        <v>96</v>
      </c>
      <c r="C135" s="57" t="s">
        <v>12</v>
      </c>
      <c r="D135" s="432">
        <f>'Чт День 4 Нед 2'!AD135</f>
        <v>0</v>
      </c>
      <c r="E135" s="447"/>
      <c r="F135" s="35"/>
      <c r="G135" s="38"/>
      <c r="H135" s="38"/>
      <c r="I135" s="148"/>
      <c r="J135" s="151"/>
      <c r="K135" s="348">
        <f t="shared" ref="K135:K148" si="20">(J135+I135+H135+G135+F135)*$K$5</f>
        <v>0</v>
      </c>
      <c r="L135" s="35"/>
      <c r="M135" s="38"/>
      <c r="N135" s="148"/>
      <c r="O135" s="151"/>
      <c r="P135" s="348">
        <f t="shared" si="13"/>
        <v>0</v>
      </c>
      <c r="Q135" s="53"/>
      <c r="R135" s="38"/>
      <c r="S135" s="203">
        <f t="shared" si="14"/>
        <v>0</v>
      </c>
      <c r="T135" s="148"/>
      <c r="U135" s="148"/>
      <c r="V135" s="53"/>
      <c r="W135" s="362">
        <f t="shared" si="15"/>
        <v>0</v>
      </c>
      <c r="X135" s="148"/>
      <c r="Y135" s="162"/>
      <c r="Z135" s="53"/>
      <c r="AA135" s="170">
        <f t="shared" si="16"/>
        <v>0</v>
      </c>
      <c r="AB135" s="173">
        <f t="shared" ref="AB135:AB148" si="21">K135+P135+S135+AA135</f>
        <v>0</v>
      </c>
      <c r="AC135" s="459">
        <f t="shared" ref="AC135:AC148" si="22">(D135+E135)-AB135</f>
        <v>0</v>
      </c>
    </row>
    <row r="136" spans="1:29" x14ac:dyDescent="0.25">
      <c r="A136" s="65">
        <v>114</v>
      </c>
      <c r="B136" s="50" t="s">
        <v>97</v>
      </c>
      <c r="C136" s="57" t="s">
        <v>12</v>
      </c>
      <c r="D136" s="432">
        <f>'Чт День 4 Нед 2'!AD136</f>
        <v>0</v>
      </c>
      <c r="E136" s="447"/>
      <c r="F136" s="35"/>
      <c r="G136" s="38"/>
      <c r="H136" s="38"/>
      <c r="I136" s="148"/>
      <c r="J136" s="151"/>
      <c r="K136" s="348">
        <f t="shared" si="20"/>
        <v>0</v>
      </c>
      <c r="L136" s="35"/>
      <c r="M136" s="38"/>
      <c r="N136" s="148"/>
      <c r="O136" s="151"/>
      <c r="P136" s="348">
        <f t="shared" ref="P136:P148" si="23">(L136+M136+N136+O136)*$P$5</f>
        <v>0</v>
      </c>
      <c r="Q136" s="53"/>
      <c r="R136" s="38"/>
      <c r="S136" s="203">
        <f t="shared" ref="S136:S148" si="24">(R136+Q136)*$S$5</f>
        <v>0</v>
      </c>
      <c r="T136" s="148"/>
      <c r="U136" s="148"/>
      <c r="V136" s="53"/>
      <c r="W136" s="362">
        <f t="shared" ref="W136:W148" si="25">(V136+U136+T136)*$W$5</f>
        <v>0</v>
      </c>
      <c r="X136" s="148"/>
      <c r="Y136" s="162"/>
      <c r="Z136" s="53"/>
      <c r="AA136" s="170">
        <f t="shared" ref="AA136:AA148" si="26">(Z136+Y136+X136)*$AA$5</f>
        <v>0</v>
      </c>
      <c r="AB136" s="173">
        <f t="shared" si="21"/>
        <v>0</v>
      </c>
      <c r="AC136" s="459">
        <f t="shared" si="22"/>
        <v>0</v>
      </c>
    </row>
    <row r="137" spans="1:29" x14ac:dyDescent="0.25">
      <c r="A137" s="45"/>
      <c r="B137" s="57" t="s">
        <v>98</v>
      </c>
      <c r="C137" s="35"/>
      <c r="D137" s="432">
        <f>'Чт День 4 Нед 2'!AD137</f>
        <v>0</v>
      </c>
      <c r="E137" s="421"/>
      <c r="F137" s="35"/>
      <c r="G137" s="38"/>
      <c r="H137" s="35"/>
      <c r="I137" s="53"/>
      <c r="J137" s="35"/>
      <c r="K137" s="348">
        <f t="shared" si="20"/>
        <v>0</v>
      </c>
      <c r="L137" s="35"/>
      <c r="M137" s="38"/>
      <c r="N137" s="53"/>
      <c r="O137" s="38"/>
      <c r="P137" s="348">
        <f t="shared" si="23"/>
        <v>0</v>
      </c>
      <c r="Q137" s="53"/>
      <c r="R137" s="35"/>
      <c r="S137" s="203">
        <f t="shared" si="24"/>
        <v>0</v>
      </c>
      <c r="T137" s="53"/>
      <c r="U137" s="53"/>
      <c r="V137" s="53"/>
      <c r="W137" s="362">
        <f t="shared" si="25"/>
        <v>0</v>
      </c>
      <c r="X137" s="53"/>
      <c r="Y137" s="161"/>
      <c r="Z137" s="53"/>
      <c r="AA137" s="170">
        <f t="shared" si="26"/>
        <v>0</v>
      </c>
      <c r="AB137" s="173">
        <f t="shared" si="21"/>
        <v>0</v>
      </c>
      <c r="AC137" s="459">
        <f t="shared" si="22"/>
        <v>0</v>
      </c>
    </row>
    <row r="138" spans="1:29" x14ac:dyDescent="0.25">
      <c r="A138" s="401">
        <v>115</v>
      </c>
      <c r="B138" s="400" t="s">
        <v>239</v>
      </c>
      <c r="C138" s="399" t="s">
        <v>82</v>
      </c>
      <c r="D138" s="432">
        <f>'Чт День 4 Нед 2'!AD138</f>
        <v>-2</v>
      </c>
      <c r="E138" s="448"/>
      <c r="F138" s="35"/>
      <c r="G138" s="38"/>
      <c r="H138" s="35"/>
      <c r="I138" s="53"/>
      <c r="J138" s="35"/>
      <c r="K138" s="348">
        <f t="shared" si="20"/>
        <v>0</v>
      </c>
      <c r="L138" s="35"/>
      <c r="M138" s="38"/>
      <c r="N138" s="53"/>
      <c r="O138" s="38"/>
      <c r="P138" s="348">
        <f t="shared" si="23"/>
        <v>0</v>
      </c>
      <c r="Q138" s="53"/>
      <c r="R138" s="35"/>
      <c r="S138" s="203"/>
      <c r="T138" s="53"/>
      <c r="U138" s="53"/>
      <c r="V138" s="53"/>
      <c r="W138" s="362"/>
      <c r="X138" s="53"/>
      <c r="Y138" s="161"/>
      <c r="Z138" s="53"/>
      <c r="AA138" s="170"/>
      <c r="AB138" s="173">
        <f t="shared" si="21"/>
        <v>0</v>
      </c>
      <c r="AC138" s="459">
        <f t="shared" si="22"/>
        <v>-2</v>
      </c>
    </row>
    <row r="139" spans="1:29" x14ac:dyDescent="0.25">
      <c r="A139" s="244">
        <v>116</v>
      </c>
      <c r="B139" s="260" t="s">
        <v>86</v>
      </c>
      <c r="C139" s="61" t="s">
        <v>12</v>
      </c>
      <c r="D139" s="432">
        <f>'Чт День 4 Нед 2'!AD139</f>
        <v>-0.498</v>
      </c>
      <c r="E139" s="433"/>
      <c r="F139" s="35"/>
      <c r="G139" s="38"/>
      <c r="H139" s="35"/>
      <c r="I139" s="35"/>
      <c r="J139" s="35"/>
      <c r="K139" s="348">
        <f t="shared" si="20"/>
        <v>0</v>
      </c>
      <c r="L139" s="35"/>
      <c r="M139" s="38"/>
      <c r="N139" s="35"/>
      <c r="O139" s="35"/>
      <c r="P139" s="348">
        <f t="shared" si="23"/>
        <v>0</v>
      </c>
      <c r="Q139" s="35"/>
      <c r="R139" s="35"/>
      <c r="S139" s="203">
        <f t="shared" si="24"/>
        <v>0</v>
      </c>
      <c r="T139" s="35"/>
      <c r="U139" s="35"/>
      <c r="V139" s="35"/>
      <c r="W139" s="362">
        <f t="shared" si="25"/>
        <v>0</v>
      </c>
      <c r="X139" s="35"/>
      <c r="Y139" s="161"/>
      <c r="Z139" s="35"/>
      <c r="AA139" s="170">
        <f t="shared" si="26"/>
        <v>0</v>
      </c>
      <c r="AB139" s="173">
        <f t="shared" si="21"/>
        <v>0</v>
      </c>
      <c r="AC139" s="459">
        <f t="shared" si="22"/>
        <v>-0.498</v>
      </c>
    </row>
    <row r="140" spans="1:29" x14ac:dyDescent="0.25">
      <c r="A140" s="401">
        <v>117</v>
      </c>
      <c r="B140" s="261" t="s">
        <v>217</v>
      </c>
      <c r="C140" s="63" t="s">
        <v>82</v>
      </c>
      <c r="D140" s="432">
        <f>'Чт День 4 Нед 2'!AD140</f>
        <v>-4</v>
      </c>
      <c r="E140" s="433"/>
      <c r="F140" s="35"/>
      <c r="G140" s="38"/>
      <c r="H140" s="35"/>
      <c r="I140" s="35"/>
      <c r="J140" s="35"/>
      <c r="K140" s="348">
        <f t="shared" si="20"/>
        <v>0</v>
      </c>
      <c r="L140" s="35"/>
      <c r="M140" s="38"/>
      <c r="N140" s="35"/>
      <c r="O140" s="35"/>
      <c r="P140" s="348">
        <f t="shared" si="23"/>
        <v>0</v>
      </c>
      <c r="Q140" s="35"/>
      <c r="R140" s="35"/>
      <c r="S140" s="203">
        <f t="shared" si="24"/>
        <v>0</v>
      </c>
      <c r="T140" s="35"/>
      <c r="U140" s="35"/>
      <c r="V140" s="35"/>
      <c r="W140" s="362">
        <f t="shared" si="25"/>
        <v>0</v>
      </c>
      <c r="X140" s="35"/>
      <c r="Y140" s="35"/>
      <c r="Z140" s="35"/>
      <c r="AA140" s="170">
        <f t="shared" si="26"/>
        <v>0</v>
      </c>
      <c r="AB140" s="173">
        <f t="shared" si="21"/>
        <v>0</v>
      </c>
      <c r="AC140" s="459">
        <f t="shared" si="22"/>
        <v>-4</v>
      </c>
    </row>
    <row r="141" spans="1:29" x14ac:dyDescent="0.25">
      <c r="A141" s="244">
        <v>118</v>
      </c>
      <c r="B141" s="260" t="s">
        <v>211</v>
      </c>
      <c r="C141" s="61" t="s">
        <v>12</v>
      </c>
      <c r="D141" s="432">
        <f>'Чт День 4 Нед 2'!AD141</f>
        <v>0</v>
      </c>
      <c r="E141" s="433"/>
      <c r="F141" s="35"/>
      <c r="G141" s="38"/>
      <c r="H141" s="35"/>
      <c r="I141" s="35"/>
      <c r="J141" s="35"/>
      <c r="K141" s="348">
        <f t="shared" si="20"/>
        <v>0</v>
      </c>
      <c r="L141" s="35"/>
      <c r="M141" s="38"/>
      <c r="N141" s="35"/>
      <c r="O141" s="35"/>
      <c r="P141" s="348">
        <f t="shared" si="23"/>
        <v>0</v>
      </c>
      <c r="Q141" s="35"/>
      <c r="R141" s="35"/>
      <c r="S141" s="203">
        <f t="shared" si="24"/>
        <v>0</v>
      </c>
      <c r="T141" s="35"/>
      <c r="U141" s="35"/>
      <c r="V141" s="35"/>
      <c r="W141" s="362">
        <f t="shared" si="25"/>
        <v>0</v>
      </c>
      <c r="X141" s="35"/>
      <c r="Y141" s="161"/>
      <c r="Z141" s="35"/>
      <c r="AA141" s="170">
        <f t="shared" si="26"/>
        <v>0</v>
      </c>
      <c r="AB141" s="173">
        <f t="shared" si="21"/>
        <v>0</v>
      </c>
      <c r="AC141" s="459">
        <f t="shared" si="22"/>
        <v>0</v>
      </c>
    </row>
    <row r="142" spans="1:29" x14ac:dyDescent="0.25">
      <c r="A142" s="401">
        <v>119</v>
      </c>
      <c r="B142" s="260" t="s">
        <v>192</v>
      </c>
      <c r="C142" s="61" t="s">
        <v>12</v>
      </c>
      <c r="D142" s="432">
        <f>'Чт День 4 Нед 2'!AD142</f>
        <v>0</v>
      </c>
      <c r="E142" s="433"/>
      <c r="F142" s="35"/>
      <c r="G142" s="38"/>
      <c r="H142" s="35"/>
      <c r="I142" s="35"/>
      <c r="J142" s="35"/>
      <c r="K142" s="348">
        <f t="shared" si="20"/>
        <v>0</v>
      </c>
      <c r="L142" s="35"/>
      <c r="M142" s="38"/>
      <c r="N142" s="35"/>
      <c r="O142" s="35"/>
      <c r="P142" s="348">
        <f t="shared" si="23"/>
        <v>0</v>
      </c>
      <c r="Q142" s="35"/>
      <c r="R142" s="35"/>
      <c r="S142" s="203">
        <f t="shared" si="24"/>
        <v>0</v>
      </c>
      <c r="T142" s="35"/>
      <c r="U142" s="35"/>
      <c r="V142" s="35"/>
      <c r="W142" s="362">
        <f t="shared" si="25"/>
        <v>0</v>
      </c>
      <c r="X142" s="35"/>
      <c r="Y142" s="161"/>
      <c r="Z142" s="35"/>
      <c r="AA142" s="170">
        <f t="shared" si="26"/>
        <v>0</v>
      </c>
      <c r="AB142" s="173">
        <f t="shared" si="21"/>
        <v>0</v>
      </c>
      <c r="AC142" s="459">
        <f t="shared" si="22"/>
        <v>0</v>
      </c>
    </row>
    <row r="143" spans="1:29" x14ac:dyDescent="0.25">
      <c r="A143" s="244">
        <v>120</v>
      </c>
      <c r="B143" s="22" t="s">
        <v>19</v>
      </c>
      <c r="C143" s="23" t="s">
        <v>12</v>
      </c>
      <c r="D143" s="432">
        <f>'Чт День 4 Нед 2'!AD143</f>
        <v>0</v>
      </c>
      <c r="E143" s="433"/>
      <c r="F143" s="35"/>
      <c r="G143" s="38"/>
      <c r="H143" s="35"/>
      <c r="I143" s="35"/>
      <c r="J143" s="35"/>
      <c r="K143" s="348">
        <f t="shared" si="20"/>
        <v>0</v>
      </c>
      <c r="L143" s="35"/>
      <c r="M143" s="38"/>
      <c r="N143" s="35"/>
      <c r="O143" s="36"/>
      <c r="P143" s="348">
        <f t="shared" si="23"/>
        <v>0</v>
      </c>
      <c r="Q143" s="35"/>
      <c r="R143" s="35"/>
      <c r="S143" s="203">
        <f t="shared" si="24"/>
        <v>0</v>
      </c>
      <c r="T143" s="35"/>
      <c r="U143" s="35"/>
      <c r="V143" s="35"/>
      <c r="W143" s="362">
        <f t="shared" si="25"/>
        <v>0</v>
      </c>
      <c r="X143" s="35"/>
      <c r="Y143" s="161"/>
      <c r="Z143" s="35"/>
      <c r="AA143" s="170">
        <f t="shared" si="26"/>
        <v>0</v>
      </c>
      <c r="AB143" s="173">
        <f t="shared" si="21"/>
        <v>0</v>
      </c>
      <c r="AC143" s="459">
        <f t="shared" si="22"/>
        <v>0</v>
      </c>
    </row>
    <row r="144" spans="1:29" ht="22.5" x14ac:dyDescent="0.25">
      <c r="A144" s="401">
        <v>121</v>
      </c>
      <c r="B144" s="260" t="s">
        <v>307</v>
      </c>
      <c r="C144" s="61" t="s">
        <v>82</v>
      </c>
      <c r="D144" s="432">
        <f>'Чт День 4 Нед 2'!AD144</f>
        <v>-2</v>
      </c>
      <c r="E144" s="433"/>
      <c r="F144" s="35"/>
      <c r="G144" s="38"/>
      <c r="H144" s="35"/>
      <c r="I144" s="35"/>
      <c r="J144" s="35"/>
      <c r="K144" s="348">
        <f t="shared" si="20"/>
        <v>0</v>
      </c>
      <c r="L144" s="35"/>
      <c r="M144" s="38"/>
      <c r="N144" s="35"/>
      <c r="O144" s="36"/>
      <c r="P144" s="348">
        <f t="shared" si="23"/>
        <v>0</v>
      </c>
      <c r="Q144" s="35"/>
      <c r="R144" s="35"/>
      <c r="S144" s="203">
        <f t="shared" si="24"/>
        <v>0</v>
      </c>
      <c r="T144" s="35"/>
      <c r="U144" s="18"/>
      <c r="V144" s="35"/>
      <c r="W144" s="362">
        <f t="shared" si="25"/>
        <v>0</v>
      </c>
      <c r="X144" s="35"/>
      <c r="Y144" s="163"/>
      <c r="Z144" s="35"/>
      <c r="AA144" s="170">
        <f t="shared" si="26"/>
        <v>0</v>
      </c>
      <c r="AB144" s="173">
        <f t="shared" si="21"/>
        <v>0</v>
      </c>
      <c r="AC144" s="459">
        <f t="shared" si="22"/>
        <v>-2</v>
      </c>
    </row>
    <row r="145" spans="1:29" x14ac:dyDescent="0.25">
      <c r="A145" s="244">
        <v>122</v>
      </c>
      <c r="B145" s="260" t="s">
        <v>212</v>
      </c>
      <c r="C145" s="61" t="s">
        <v>82</v>
      </c>
      <c r="D145" s="432">
        <f>'Чт День 4 Нед 2'!AD145</f>
        <v>0</v>
      </c>
      <c r="E145" s="433"/>
      <c r="F145" s="35"/>
      <c r="G145" s="38"/>
      <c r="H145" s="35"/>
      <c r="I145" s="35"/>
      <c r="J145" s="35"/>
      <c r="K145" s="348">
        <f t="shared" si="20"/>
        <v>0</v>
      </c>
      <c r="L145" s="35"/>
      <c r="M145" s="38"/>
      <c r="N145" s="35"/>
      <c r="O145" s="43"/>
      <c r="P145" s="348">
        <f t="shared" si="23"/>
        <v>0</v>
      </c>
      <c r="Q145" s="35"/>
      <c r="R145" s="35"/>
      <c r="S145" s="203">
        <f t="shared" si="24"/>
        <v>0</v>
      </c>
      <c r="T145" s="35"/>
      <c r="U145" s="35"/>
      <c r="V145" s="35"/>
      <c r="W145" s="362">
        <f t="shared" si="25"/>
        <v>0</v>
      </c>
      <c r="X145" s="35"/>
      <c r="Y145" s="163"/>
      <c r="Z145" s="35"/>
      <c r="AA145" s="170">
        <f t="shared" si="26"/>
        <v>0</v>
      </c>
      <c r="AB145" s="173">
        <f t="shared" si="21"/>
        <v>0</v>
      </c>
      <c r="AC145" s="459">
        <f t="shared" si="22"/>
        <v>0</v>
      </c>
    </row>
    <row r="146" spans="1:29" x14ac:dyDescent="0.25">
      <c r="A146" s="401">
        <v>123</v>
      </c>
      <c r="B146" s="260" t="s">
        <v>219</v>
      </c>
      <c r="C146" s="61" t="s">
        <v>82</v>
      </c>
      <c r="D146" s="432">
        <f>'Чт День 4 Нед 2'!AD146</f>
        <v>0</v>
      </c>
      <c r="E146" s="433"/>
      <c r="F146" s="35"/>
      <c r="G146" s="38"/>
      <c r="H146" s="35"/>
      <c r="I146" s="35"/>
      <c r="J146" s="35"/>
      <c r="K146" s="348">
        <f t="shared" si="20"/>
        <v>0</v>
      </c>
      <c r="L146" s="35"/>
      <c r="M146" s="38"/>
      <c r="N146" s="35"/>
      <c r="O146" s="43"/>
      <c r="P146" s="348">
        <f t="shared" si="23"/>
        <v>0</v>
      </c>
      <c r="Q146" s="35"/>
      <c r="R146" s="35"/>
      <c r="S146" s="203">
        <f t="shared" si="24"/>
        <v>0</v>
      </c>
      <c r="T146" s="35"/>
      <c r="U146" s="35"/>
      <c r="V146" s="35"/>
      <c r="W146" s="362">
        <f t="shared" si="25"/>
        <v>0</v>
      </c>
      <c r="X146" s="35"/>
      <c r="Y146" s="163"/>
      <c r="Z146" s="35"/>
      <c r="AA146" s="170">
        <f t="shared" si="26"/>
        <v>0</v>
      </c>
      <c r="AB146" s="173">
        <f t="shared" si="21"/>
        <v>0</v>
      </c>
      <c r="AC146" s="459">
        <f t="shared" si="22"/>
        <v>0</v>
      </c>
    </row>
    <row r="147" spans="1:29" ht="22.5" x14ac:dyDescent="0.25">
      <c r="A147" s="244">
        <v>124</v>
      </c>
      <c r="B147" s="260" t="s">
        <v>213</v>
      </c>
      <c r="C147" s="61" t="s">
        <v>82</v>
      </c>
      <c r="D147" s="432">
        <f>'Чт День 4 Нед 2'!AD147</f>
        <v>0</v>
      </c>
      <c r="E147" s="433"/>
      <c r="F147" s="35"/>
      <c r="G147" s="38"/>
      <c r="H147" s="35"/>
      <c r="I147" s="35"/>
      <c r="J147" s="35"/>
      <c r="K147" s="348">
        <f t="shared" si="20"/>
        <v>0</v>
      </c>
      <c r="L147" s="35"/>
      <c r="M147" s="38"/>
      <c r="N147" s="35"/>
      <c r="O147" s="35"/>
      <c r="P147" s="348">
        <f t="shared" si="23"/>
        <v>0</v>
      </c>
      <c r="Q147" s="35"/>
      <c r="R147" s="35"/>
      <c r="S147" s="203">
        <f t="shared" si="24"/>
        <v>0</v>
      </c>
      <c r="T147" s="35"/>
      <c r="U147" s="35"/>
      <c r="V147" s="35"/>
      <c r="W147" s="362">
        <f t="shared" si="25"/>
        <v>0</v>
      </c>
      <c r="X147" s="35"/>
      <c r="Y147" s="161"/>
      <c r="Z147" s="35"/>
      <c r="AA147" s="170">
        <f t="shared" si="26"/>
        <v>0</v>
      </c>
      <c r="AB147" s="173">
        <f t="shared" si="21"/>
        <v>0</v>
      </c>
      <c r="AC147" s="459">
        <f t="shared" si="22"/>
        <v>0</v>
      </c>
    </row>
    <row r="148" spans="1:29" x14ac:dyDescent="0.25">
      <c r="A148" s="401">
        <v>125</v>
      </c>
      <c r="B148" s="260" t="s">
        <v>191</v>
      </c>
      <c r="C148" s="61" t="s">
        <v>82</v>
      </c>
      <c r="D148" s="432">
        <f>'Чт День 4 Нед 2'!AD148</f>
        <v>0</v>
      </c>
      <c r="E148" s="433"/>
      <c r="F148" s="35"/>
      <c r="G148" s="38"/>
      <c r="H148" s="18"/>
      <c r="I148" s="35"/>
      <c r="J148" s="35"/>
      <c r="K148" s="348">
        <f t="shared" si="20"/>
        <v>0</v>
      </c>
      <c r="L148" s="35"/>
      <c r="M148" s="35"/>
      <c r="N148" s="35"/>
      <c r="O148" s="35"/>
      <c r="P148" s="348">
        <f t="shared" si="23"/>
        <v>0</v>
      </c>
      <c r="Q148" s="35"/>
      <c r="R148" s="35"/>
      <c r="S148" s="203">
        <f t="shared" si="24"/>
        <v>0</v>
      </c>
      <c r="T148" s="35"/>
      <c r="U148" s="35"/>
      <c r="V148" s="35"/>
      <c r="W148" s="362">
        <f t="shared" si="25"/>
        <v>0</v>
      </c>
      <c r="X148" s="35"/>
      <c r="Y148" s="161"/>
      <c r="Z148" s="35"/>
      <c r="AA148" s="170">
        <f t="shared" si="26"/>
        <v>0</v>
      </c>
      <c r="AB148" s="173">
        <f t="shared" si="21"/>
        <v>0</v>
      </c>
      <c r="AC148" s="459">
        <f t="shared" si="22"/>
        <v>0</v>
      </c>
    </row>
  </sheetData>
  <mergeCells count="13">
    <mergeCell ref="AC2:AC4"/>
    <mergeCell ref="L2:O2"/>
    <mergeCell ref="A1:AB1"/>
    <mergeCell ref="F2:J2"/>
    <mergeCell ref="X2:Z2"/>
    <mergeCell ref="K2:K4"/>
    <mergeCell ref="AA2:AA4"/>
    <mergeCell ref="AB2:AB4"/>
    <mergeCell ref="Q2:R2"/>
    <mergeCell ref="S2:S4"/>
    <mergeCell ref="W2:W4"/>
    <mergeCell ref="T2:V2"/>
    <mergeCell ref="P2:P4"/>
  </mergeCells>
  <pageMargins left="0" right="0" top="0" bottom="0" header="0.31496062992125984" footer="0.31496062992125984"/>
  <pageSetup paperSize="9" scale="75" orientation="landscape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8"/>
  <sheetViews>
    <sheetView zoomScaleNormal="100" workbookViewId="0">
      <pane xSplit="3" ySplit="5" topLeftCell="D6" activePane="bottomRight" state="frozen"/>
      <selection activeCell="A3" sqref="A3"/>
      <selection pane="topRight" activeCell="D3" sqref="D3"/>
      <selection pane="bottomLeft" activeCell="A9" sqref="A9"/>
      <selection pane="bottomRight" activeCell="AG7" sqref="AG7"/>
    </sheetView>
  </sheetViews>
  <sheetFormatPr defaultRowHeight="15" x14ac:dyDescent="0.25"/>
  <cols>
    <col min="1" max="1" width="4.7109375" customWidth="1"/>
    <col min="2" max="2" width="23.5703125" style="272" customWidth="1"/>
    <col min="3" max="3" width="5" customWidth="1"/>
    <col min="4" max="4" width="9.85546875" style="426" customWidth="1"/>
    <col min="5" max="5" width="11.28515625" style="426" customWidth="1"/>
    <col min="6" max="6" width="10.85546875" customWidth="1"/>
    <col min="7" max="7" width="9.7109375" customWidth="1"/>
    <col min="8" max="8" width="9" customWidth="1"/>
    <col min="9" max="9" width="7.42578125" customWidth="1"/>
    <col min="10" max="11" width="8.28515625" hidden="1" customWidth="1"/>
    <col min="12" max="12" width="8.28515625" customWidth="1"/>
    <col min="13" max="13" width="10.28515625" hidden="1" customWidth="1"/>
    <col min="14" max="14" width="10.42578125" customWidth="1"/>
    <col min="15" max="15" width="9.42578125" customWidth="1"/>
    <col min="16" max="16" width="9" customWidth="1"/>
    <col min="17" max="17" width="7.42578125" customWidth="1"/>
    <col min="18" max="18" width="7.42578125" hidden="1" customWidth="1"/>
    <col min="19" max="19" width="8.28515625" customWidth="1"/>
    <col min="20" max="20" width="8.28515625" hidden="1" customWidth="1"/>
    <col min="21" max="21" width="9" hidden="1" customWidth="1"/>
    <col min="22" max="22" width="7.42578125" customWidth="1"/>
    <col min="23" max="23" width="9.42578125" customWidth="1"/>
    <col min="24" max="24" width="8.28515625" customWidth="1"/>
    <col min="25" max="25" width="7.42578125" hidden="1" customWidth="1"/>
    <col min="26" max="26" width="7.85546875" hidden="1" customWidth="1"/>
    <col min="27" max="27" width="7.28515625" hidden="1" customWidth="1"/>
    <col min="28" max="28" width="8.28515625" hidden="1" customWidth="1"/>
    <col min="29" max="29" width="8.42578125" customWidth="1"/>
    <col min="30" max="30" width="8.140625" customWidth="1"/>
    <col min="31" max="31" width="7.42578125" customWidth="1"/>
    <col min="32" max="32" width="8.28515625" customWidth="1"/>
    <col min="33" max="33" width="14.5703125" style="171" customWidth="1"/>
  </cols>
  <sheetData>
    <row r="1" spans="1:34" x14ac:dyDescent="0.25">
      <c r="A1" s="525" t="s">
        <v>111</v>
      </c>
      <c r="B1" s="525"/>
      <c r="C1" s="525"/>
      <c r="D1" s="525"/>
      <c r="E1" s="525"/>
      <c r="F1" s="525"/>
      <c r="G1" s="525"/>
      <c r="H1" s="525"/>
      <c r="I1" s="525"/>
      <c r="J1" s="525"/>
      <c r="K1" s="525"/>
      <c r="L1" s="525"/>
      <c r="M1" s="525"/>
      <c r="N1" s="525"/>
      <c r="O1" s="525"/>
      <c r="P1" s="525"/>
      <c r="Q1" s="525"/>
      <c r="R1" s="525"/>
      <c r="S1" s="525"/>
      <c r="T1" s="525"/>
      <c r="U1" s="525"/>
      <c r="V1" s="525"/>
      <c r="W1" s="525"/>
      <c r="X1" s="525"/>
      <c r="Y1" s="525"/>
      <c r="Z1" s="525"/>
      <c r="AA1" s="525"/>
      <c r="AB1" s="525"/>
      <c r="AC1" s="525"/>
      <c r="AD1" s="525"/>
      <c r="AE1" s="525"/>
      <c r="AF1" s="525"/>
      <c r="AG1" s="525"/>
    </row>
    <row r="2" spans="1:34" ht="29.25" customHeight="1" x14ac:dyDescent="0.25">
      <c r="A2" s="1"/>
      <c r="B2" s="264"/>
      <c r="C2" s="2"/>
      <c r="D2" s="2"/>
      <c r="E2" s="2"/>
      <c r="F2" s="526" t="s">
        <v>317</v>
      </c>
      <c r="G2" s="526"/>
      <c r="H2" s="526"/>
      <c r="I2" s="526"/>
      <c r="J2" s="584"/>
      <c r="K2" s="584"/>
      <c r="L2" s="595" t="s">
        <v>121</v>
      </c>
      <c r="M2" s="535"/>
      <c r="N2" s="535"/>
      <c r="O2" s="535"/>
      <c r="P2" s="535"/>
      <c r="Q2" s="535"/>
      <c r="R2" s="535"/>
      <c r="S2" s="572" t="s">
        <v>121</v>
      </c>
      <c r="T2" s="580"/>
      <c r="U2" s="608"/>
      <c r="V2" s="534" t="s">
        <v>286</v>
      </c>
      <c r="W2" s="534"/>
      <c r="X2" s="550" t="s">
        <v>121</v>
      </c>
      <c r="Y2" s="536" t="s">
        <v>259</v>
      </c>
      <c r="Z2" s="536"/>
      <c r="AA2" s="536"/>
      <c r="AB2" s="537" t="s">
        <v>121</v>
      </c>
      <c r="AC2" s="545" t="s">
        <v>374</v>
      </c>
      <c r="AD2" s="545"/>
      <c r="AE2" s="545"/>
      <c r="AF2" s="528" t="s">
        <v>121</v>
      </c>
      <c r="AG2" s="548" t="s">
        <v>140</v>
      </c>
      <c r="AH2" s="515" t="s">
        <v>264</v>
      </c>
    </row>
    <row r="3" spans="1:34" ht="72.75" customHeight="1" x14ac:dyDescent="0.25">
      <c r="A3" s="6"/>
      <c r="B3" s="64" t="s">
        <v>134</v>
      </c>
      <c r="C3" s="8"/>
      <c r="D3" s="52" t="s">
        <v>262</v>
      </c>
      <c r="E3" s="52" t="s">
        <v>263</v>
      </c>
      <c r="F3" s="388" t="s">
        <v>279</v>
      </c>
      <c r="G3" s="397" t="s">
        <v>357</v>
      </c>
      <c r="H3" s="388" t="s">
        <v>150</v>
      </c>
      <c r="I3" s="388" t="s">
        <v>143</v>
      </c>
      <c r="J3" s="615"/>
      <c r="K3" s="615"/>
      <c r="L3" s="613"/>
      <c r="M3" s="42"/>
      <c r="N3" s="42" t="s">
        <v>279</v>
      </c>
      <c r="O3" s="398" t="s">
        <v>357</v>
      </c>
      <c r="P3" s="42" t="s">
        <v>150</v>
      </c>
      <c r="Q3" s="42" t="s">
        <v>143</v>
      </c>
      <c r="R3" s="391"/>
      <c r="S3" s="573"/>
      <c r="T3" s="581"/>
      <c r="U3" s="609"/>
      <c r="V3" s="209" t="s">
        <v>229</v>
      </c>
      <c r="W3" s="336" t="s">
        <v>115</v>
      </c>
      <c r="X3" s="551"/>
      <c r="Y3" s="365" t="s">
        <v>254</v>
      </c>
      <c r="Z3" s="356" t="s">
        <v>251</v>
      </c>
      <c r="AA3" s="357" t="s">
        <v>144</v>
      </c>
      <c r="AB3" s="562"/>
      <c r="AC3" s="212"/>
      <c r="AD3" s="212" t="s">
        <v>398</v>
      </c>
      <c r="AE3" s="212" t="s">
        <v>144</v>
      </c>
      <c r="AF3" s="546"/>
      <c r="AG3" s="549"/>
      <c r="AH3" s="516"/>
    </row>
    <row r="4" spans="1:34" x14ac:dyDescent="0.25">
      <c r="A4" s="6"/>
      <c r="B4" s="265" t="s">
        <v>4</v>
      </c>
      <c r="C4" s="8"/>
      <c r="D4" s="8"/>
      <c r="E4" s="8"/>
      <c r="F4" s="349" t="s">
        <v>148</v>
      </c>
      <c r="G4" s="349" t="s">
        <v>148</v>
      </c>
      <c r="H4" s="347" t="s">
        <v>148</v>
      </c>
      <c r="I4" s="349" t="s">
        <v>148</v>
      </c>
      <c r="J4" s="616"/>
      <c r="K4" s="616"/>
      <c r="L4" s="614"/>
      <c r="M4" s="354"/>
      <c r="N4" s="354" t="s">
        <v>220</v>
      </c>
      <c r="O4" s="153" t="s">
        <v>148</v>
      </c>
      <c r="P4" s="153" t="s">
        <v>148</v>
      </c>
      <c r="Q4" s="157" t="s">
        <v>220</v>
      </c>
      <c r="R4" s="410"/>
      <c r="S4" s="574"/>
      <c r="T4" s="582"/>
      <c r="U4" s="610"/>
      <c r="V4" s="201" t="s">
        <v>220</v>
      </c>
      <c r="W4" s="206" t="s">
        <v>220</v>
      </c>
      <c r="X4" s="552"/>
      <c r="Y4" s="359" t="s">
        <v>220</v>
      </c>
      <c r="Z4" s="358" t="s">
        <v>220</v>
      </c>
      <c r="AA4" s="359" t="s">
        <v>220</v>
      </c>
      <c r="AB4" s="563"/>
      <c r="AC4" s="158"/>
      <c r="AD4" s="193" t="s">
        <v>220</v>
      </c>
      <c r="AE4" s="154" t="s">
        <v>220</v>
      </c>
      <c r="AF4" s="547"/>
      <c r="AG4" s="549"/>
      <c r="AH4" s="424"/>
    </row>
    <row r="5" spans="1:34" x14ac:dyDescent="0.25">
      <c r="A5" s="10"/>
      <c r="B5" s="266" t="s">
        <v>5</v>
      </c>
      <c r="C5" s="11"/>
      <c r="D5" s="11"/>
      <c r="E5" s="11"/>
      <c r="F5" s="389" t="s">
        <v>7</v>
      </c>
      <c r="G5" s="389" t="s">
        <v>358</v>
      </c>
      <c r="H5" s="389" t="s">
        <v>152</v>
      </c>
      <c r="I5" s="389" t="s">
        <v>222</v>
      </c>
      <c r="J5" s="191"/>
      <c r="K5" s="191"/>
      <c r="L5" s="350">
        <v>1</v>
      </c>
      <c r="M5" s="382"/>
      <c r="N5" s="382" t="s">
        <v>7</v>
      </c>
      <c r="O5" s="383" t="s">
        <v>358</v>
      </c>
      <c r="P5" s="383" t="s">
        <v>152</v>
      </c>
      <c r="Q5" s="382" t="s">
        <v>222</v>
      </c>
      <c r="R5" s="411"/>
      <c r="S5" s="191" t="s">
        <v>293</v>
      </c>
      <c r="T5" s="191"/>
      <c r="U5" s="191"/>
      <c r="V5" s="202" t="s">
        <v>9</v>
      </c>
      <c r="W5" s="202" t="s">
        <v>151</v>
      </c>
      <c r="X5" s="192">
        <v>1</v>
      </c>
      <c r="Y5" s="361" t="s">
        <v>112</v>
      </c>
      <c r="Z5" s="361" t="s">
        <v>6</v>
      </c>
      <c r="AA5" s="361" t="s">
        <v>9</v>
      </c>
      <c r="AB5" s="192">
        <v>0</v>
      </c>
      <c r="AC5" s="155"/>
      <c r="AD5" s="155" t="s">
        <v>151</v>
      </c>
      <c r="AE5" s="155" t="s">
        <v>9</v>
      </c>
      <c r="AF5" s="191" t="s">
        <v>293</v>
      </c>
      <c r="AG5" s="174">
        <f>L7+S7+X7+AF7</f>
        <v>0</v>
      </c>
      <c r="AH5" s="424"/>
    </row>
    <row r="6" spans="1:34" x14ac:dyDescent="0.25">
      <c r="A6" s="6"/>
      <c r="B6" s="64" t="s">
        <v>177</v>
      </c>
      <c r="C6" s="52"/>
      <c r="D6" s="52"/>
      <c r="E6" s="52"/>
      <c r="F6" s="502"/>
      <c r="G6" s="32"/>
      <c r="H6" s="33"/>
      <c r="I6" s="33"/>
      <c r="J6" s="147"/>
      <c r="K6" s="147"/>
      <c r="L6" s="147"/>
      <c r="M6" s="13"/>
      <c r="N6" s="32"/>
      <c r="O6" s="13"/>
      <c r="P6" s="33"/>
      <c r="Q6" s="33"/>
      <c r="R6" s="33"/>
      <c r="S6" s="147"/>
      <c r="T6" s="147"/>
      <c r="U6" s="147"/>
      <c r="V6" s="33"/>
      <c r="W6" s="33"/>
      <c r="X6" s="33"/>
      <c r="Y6" s="33"/>
      <c r="Z6" s="33"/>
      <c r="AA6" s="33"/>
      <c r="AB6" s="33"/>
      <c r="AC6" s="33"/>
      <c r="AD6" s="33"/>
      <c r="AE6" s="33"/>
      <c r="AF6" s="147"/>
      <c r="AG6" s="172"/>
      <c r="AH6" s="424"/>
    </row>
    <row r="7" spans="1:34" x14ac:dyDescent="0.25">
      <c r="A7" s="15">
        <v>1</v>
      </c>
      <c r="B7" s="16" t="s">
        <v>11</v>
      </c>
      <c r="C7" s="17" t="s">
        <v>12</v>
      </c>
      <c r="D7" s="432">
        <f>'Пт День 5 Нед 2'!AC7</f>
        <v>0</v>
      </c>
      <c r="E7" s="432"/>
      <c r="F7" s="483"/>
      <c r="G7" s="483"/>
      <c r="H7" s="38"/>
      <c r="I7" s="38"/>
      <c r="J7" s="38" t="e">
        <f>(F7+#REF!+H7+I7)*$J$5</f>
        <v>#REF!</v>
      </c>
      <c r="K7" s="38" t="e">
        <f>(F7+G7+#REF!+H7+I7)*$K$5</f>
        <v>#REF!</v>
      </c>
      <c r="L7" s="348">
        <f>(F7+G7+H7+I7)*$L$5</f>
        <v>0</v>
      </c>
      <c r="M7" s="144"/>
      <c r="N7" s="483"/>
      <c r="O7" s="483"/>
      <c r="P7" s="38"/>
      <c r="Q7" s="38"/>
      <c r="R7" s="38"/>
      <c r="S7" s="38">
        <f t="shared" ref="S7:S38" si="0">(M7+N7+O7+P7+Q7)*$S$5</f>
        <v>0</v>
      </c>
      <c r="T7" s="38">
        <f t="shared" ref="T7:T38" si="1">(N7+O7+P7+R7+M7)*$T$5</f>
        <v>0</v>
      </c>
      <c r="U7" s="38"/>
      <c r="V7" s="38"/>
      <c r="W7" s="38"/>
      <c r="X7" s="203">
        <f>(W7+V7)*$X$5</f>
        <v>0</v>
      </c>
      <c r="Y7" s="38"/>
      <c r="Z7" s="38"/>
      <c r="AA7" s="38"/>
      <c r="AB7" s="362">
        <f>(Z7+Y7+AA7)*$AB$5</f>
        <v>0</v>
      </c>
      <c r="AC7" s="38"/>
      <c r="AD7" s="38"/>
      <c r="AE7" s="38"/>
      <c r="AF7" s="170">
        <f>(AD7+AC7+AE7)*$AF$5</f>
        <v>0</v>
      </c>
      <c r="AG7" s="173">
        <f>L7+S7+X7+AF7</f>
        <v>0</v>
      </c>
      <c r="AH7" s="428">
        <f t="shared" ref="AH7:AH38" si="2">(D7+E6)-AG7</f>
        <v>0</v>
      </c>
    </row>
    <row r="8" spans="1:34" x14ac:dyDescent="0.25">
      <c r="A8" s="15">
        <v>2</v>
      </c>
      <c r="B8" s="19" t="s">
        <v>13</v>
      </c>
      <c r="C8" s="20" t="s">
        <v>12</v>
      </c>
      <c r="D8" s="432">
        <f>'Пт День 5 Нед 2'!AC8</f>
        <v>-0.66520000000000001</v>
      </c>
      <c r="E8" s="432"/>
      <c r="F8" s="483"/>
      <c r="G8" s="404">
        <v>7.0000000000000001E-3</v>
      </c>
      <c r="H8" s="38"/>
      <c r="I8" s="404">
        <v>0.02</v>
      </c>
      <c r="J8" s="38" t="e">
        <f>(F8+#REF!+H8+I8)*$J$5</f>
        <v>#REF!</v>
      </c>
      <c r="K8" s="38" t="e">
        <f>(F8+G8+#REF!+H8+I8)*$K$5</f>
        <v>#REF!</v>
      </c>
      <c r="L8" s="348">
        <f t="shared" ref="L8:L71" si="3">(F8+G8+H8+I8)*$L$5</f>
        <v>2.7E-2</v>
      </c>
      <c r="M8" s="144"/>
      <c r="N8" s="483"/>
      <c r="O8" s="404">
        <v>7.0000000000000001E-3</v>
      </c>
      <c r="P8" s="38"/>
      <c r="Q8" s="404">
        <v>0.02</v>
      </c>
      <c r="R8" s="38"/>
      <c r="S8" s="38">
        <f t="shared" si="0"/>
        <v>2.7E-2</v>
      </c>
      <c r="T8" s="38">
        <f t="shared" si="1"/>
        <v>0</v>
      </c>
      <c r="U8" s="38"/>
      <c r="V8" s="38"/>
      <c r="W8" s="38"/>
      <c r="X8" s="203">
        <f t="shared" ref="X8:X71" si="4">(W8+V8)*$X$5</f>
        <v>0</v>
      </c>
      <c r="Y8" s="38"/>
      <c r="Z8" s="38"/>
      <c r="AA8" s="38"/>
      <c r="AB8" s="362">
        <f t="shared" ref="AB8:AB71" si="5">(Z8+Y8+AA8)*$AB$5</f>
        <v>0</v>
      </c>
      <c r="AC8" s="194"/>
      <c r="AD8" s="38"/>
      <c r="AE8" s="38"/>
      <c r="AF8" s="170">
        <f t="shared" ref="AF8:AF71" si="6">(AD8+AC8+AE8)*$AF$5</f>
        <v>0</v>
      </c>
      <c r="AG8" s="173">
        <f t="shared" ref="AG8:AG71" si="7">L8+S8+X8+AF8</f>
        <v>5.3999999999999999E-2</v>
      </c>
      <c r="AH8" s="428">
        <f t="shared" si="2"/>
        <v>-0.71920000000000006</v>
      </c>
    </row>
    <row r="9" spans="1:34" x14ac:dyDescent="0.25">
      <c r="A9" s="15">
        <v>3</v>
      </c>
      <c r="B9" s="78" t="s">
        <v>142</v>
      </c>
      <c r="C9" s="17" t="s">
        <v>12</v>
      </c>
      <c r="D9" s="432">
        <f>'Пт День 5 Нед 2'!AC9</f>
        <v>-1.4600000000000002</v>
      </c>
      <c r="E9" s="432"/>
      <c r="F9" s="483"/>
      <c r="G9" s="483"/>
      <c r="H9" s="38"/>
      <c r="I9" s="404">
        <v>0.03</v>
      </c>
      <c r="J9" s="38" t="e">
        <f>(F9+#REF!+H9+I9)*$J$5</f>
        <v>#REF!</v>
      </c>
      <c r="K9" s="38" t="e">
        <f>(F9+G9+#REF!+H9+I9)*$K$5</f>
        <v>#REF!</v>
      </c>
      <c r="L9" s="348">
        <f t="shared" si="3"/>
        <v>0.03</v>
      </c>
      <c r="M9" s="144"/>
      <c r="N9" s="483"/>
      <c r="O9" s="483"/>
      <c r="P9" s="38"/>
      <c r="Q9" s="404">
        <v>0.03</v>
      </c>
      <c r="R9" s="38"/>
      <c r="S9" s="38">
        <f t="shared" si="0"/>
        <v>0.03</v>
      </c>
      <c r="T9" s="38">
        <f t="shared" si="1"/>
        <v>0</v>
      </c>
      <c r="U9" s="38"/>
      <c r="V9" s="38"/>
      <c r="W9" s="38"/>
      <c r="X9" s="203">
        <f t="shared" si="4"/>
        <v>0</v>
      </c>
      <c r="Y9" s="38"/>
      <c r="Z9" s="38"/>
      <c r="AA9" s="169">
        <v>0.03</v>
      </c>
      <c r="AB9" s="362">
        <f t="shared" si="5"/>
        <v>0</v>
      </c>
      <c r="AC9" s="194"/>
      <c r="AD9" s="38"/>
      <c r="AE9" s="170">
        <v>0.03</v>
      </c>
      <c r="AF9" s="170">
        <f t="shared" si="6"/>
        <v>0.03</v>
      </c>
      <c r="AG9" s="173">
        <f t="shared" si="7"/>
        <v>0.09</v>
      </c>
      <c r="AH9" s="428">
        <f t="shared" si="2"/>
        <v>-1.5500000000000003</v>
      </c>
    </row>
    <row r="10" spans="1:34" x14ac:dyDescent="0.25">
      <c r="A10" s="15">
        <v>4</v>
      </c>
      <c r="B10" s="85" t="s">
        <v>166</v>
      </c>
      <c r="C10" s="23" t="s">
        <v>82</v>
      </c>
      <c r="D10" s="432">
        <f>'Пт День 5 Нед 2'!AC10</f>
        <v>-2</v>
      </c>
      <c r="E10" s="433"/>
      <c r="F10" s="483"/>
      <c r="G10" s="483"/>
      <c r="H10" s="38"/>
      <c r="I10" s="38"/>
      <c r="J10" s="38" t="e">
        <f>(F10+#REF!+H10+I10)*$J$5</f>
        <v>#REF!</v>
      </c>
      <c r="K10" s="38" t="e">
        <f>(F10+G10+#REF!+H10+I10)*$K$5</f>
        <v>#REF!</v>
      </c>
      <c r="L10" s="348">
        <f t="shared" si="3"/>
        <v>0</v>
      </c>
      <c r="M10" s="144"/>
      <c r="N10" s="483"/>
      <c r="O10" s="483"/>
      <c r="P10" s="38"/>
      <c r="Q10" s="38"/>
      <c r="R10" s="38"/>
      <c r="S10" s="38">
        <f t="shared" si="0"/>
        <v>0</v>
      </c>
      <c r="T10" s="38">
        <f t="shared" si="1"/>
        <v>0</v>
      </c>
      <c r="U10" s="38"/>
      <c r="V10" s="38"/>
      <c r="W10" s="38"/>
      <c r="X10" s="203">
        <f t="shared" si="4"/>
        <v>0</v>
      </c>
      <c r="Y10" s="38"/>
      <c r="Z10" s="38"/>
      <c r="AA10" s="38"/>
      <c r="AB10" s="362">
        <f t="shared" si="5"/>
        <v>0</v>
      </c>
      <c r="AC10" s="194"/>
      <c r="AD10" s="38"/>
      <c r="AE10" s="38"/>
      <c r="AF10" s="170">
        <f t="shared" si="6"/>
        <v>0</v>
      </c>
      <c r="AG10" s="173">
        <f t="shared" si="7"/>
        <v>0</v>
      </c>
      <c r="AH10" s="428">
        <f t="shared" si="2"/>
        <v>-2</v>
      </c>
    </row>
    <row r="11" spans="1:34" x14ac:dyDescent="0.25">
      <c r="A11" s="6"/>
      <c r="B11" s="64" t="s">
        <v>167</v>
      </c>
      <c r="C11" s="7"/>
      <c r="D11" s="432">
        <f>'Пт День 5 Нед 2'!AC11</f>
        <v>0</v>
      </c>
      <c r="E11" s="7"/>
      <c r="F11" s="483"/>
      <c r="G11" s="483"/>
      <c r="H11" s="38"/>
      <c r="I11" s="38"/>
      <c r="J11" s="38" t="e">
        <f>(F11+#REF!+H11+I11)*$J$5</f>
        <v>#REF!</v>
      </c>
      <c r="K11" s="38" t="e">
        <f>(F11+G11+#REF!+H11+I11)*$K$5</f>
        <v>#REF!</v>
      </c>
      <c r="L11" s="348">
        <f t="shared" si="3"/>
        <v>0</v>
      </c>
      <c r="M11" s="144"/>
      <c r="N11" s="483"/>
      <c r="O11" s="483"/>
      <c r="P11" s="38"/>
      <c r="Q11" s="38"/>
      <c r="R11" s="38"/>
      <c r="S11" s="38">
        <f t="shared" si="0"/>
        <v>0</v>
      </c>
      <c r="T11" s="38">
        <f t="shared" si="1"/>
        <v>0</v>
      </c>
      <c r="U11" s="38"/>
      <c r="V11" s="38"/>
      <c r="W11" s="38"/>
      <c r="X11" s="203">
        <f t="shared" si="4"/>
        <v>0</v>
      </c>
      <c r="Y11" s="38"/>
      <c r="Z11" s="38"/>
      <c r="AA11" s="38"/>
      <c r="AB11" s="362">
        <f t="shared" si="5"/>
        <v>0</v>
      </c>
      <c r="AC11" s="194"/>
      <c r="AD11" s="38"/>
      <c r="AE11" s="38"/>
      <c r="AF11" s="170">
        <f t="shared" si="6"/>
        <v>0</v>
      </c>
      <c r="AG11" s="173">
        <f t="shared" si="7"/>
        <v>0</v>
      </c>
      <c r="AH11" s="428">
        <f t="shared" si="2"/>
        <v>0</v>
      </c>
    </row>
    <row r="12" spans="1:34" x14ac:dyDescent="0.25">
      <c r="A12" s="15">
        <v>5</v>
      </c>
      <c r="B12" s="16" t="s">
        <v>44</v>
      </c>
      <c r="C12" s="17" t="s">
        <v>12</v>
      </c>
      <c r="D12" s="432">
        <f>'Пт День 5 Нед 2'!AC12</f>
        <v>-0.55190000000000006</v>
      </c>
      <c r="E12" s="432"/>
      <c r="F12" s="483"/>
      <c r="G12" s="483"/>
      <c r="H12" s="38"/>
      <c r="I12" s="38"/>
      <c r="J12" s="38" t="e">
        <f>(F12+#REF!+H12+I12)*$J$5</f>
        <v>#REF!</v>
      </c>
      <c r="K12" s="38" t="e">
        <f>(F12+G12+#REF!+H12+I12)*$K$5</f>
        <v>#REF!</v>
      </c>
      <c r="L12" s="348">
        <f t="shared" si="3"/>
        <v>0</v>
      </c>
      <c r="M12" s="144"/>
      <c r="N12" s="483"/>
      <c r="O12" s="483"/>
      <c r="P12" s="38"/>
      <c r="Q12" s="38"/>
      <c r="R12" s="38"/>
      <c r="S12" s="38">
        <f t="shared" si="0"/>
        <v>0</v>
      </c>
      <c r="T12" s="38">
        <f t="shared" si="1"/>
        <v>0</v>
      </c>
      <c r="U12" s="38"/>
      <c r="V12" s="38"/>
      <c r="W12" s="38"/>
      <c r="X12" s="203">
        <f t="shared" si="4"/>
        <v>0</v>
      </c>
      <c r="Y12" s="38"/>
      <c r="Z12" s="38"/>
      <c r="AA12" s="38"/>
      <c r="AB12" s="362">
        <f t="shared" si="5"/>
        <v>0</v>
      </c>
      <c r="AC12" s="194"/>
      <c r="AD12" s="38"/>
      <c r="AE12" s="38"/>
      <c r="AF12" s="170">
        <f t="shared" si="6"/>
        <v>0</v>
      </c>
      <c r="AG12" s="173">
        <f t="shared" si="7"/>
        <v>0</v>
      </c>
      <c r="AH12" s="428">
        <f t="shared" si="2"/>
        <v>-0.55190000000000006</v>
      </c>
    </row>
    <row r="13" spans="1:34" x14ac:dyDescent="0.25">
      <c r="A13" s="15">
        <v>6</v>
      </c>
      <c r="B13" s="16" t="s">
        <v>49</v>
      </c>
      <c r="C13" s="17" t="s">
        <v>12</v>
      </c>
      <c r="D13" s="432">
        <f>'Пт День 5 Нед 2'!AC13</f>
        <v>0</v>
      </c>
      <c r="E13" s="432"/>
      <c r="F13" s="483"/>
      <c r="G13" s="483"/>
      <c r="H13" s="38"/>
      <c r="I13" s="38"/>
      <c r="J13" s="38" t="e">
        <f>(F13+#REF!+H13+I13)*$J$5</f>
        <v>#REF!</v>
      </c>
      <c r="K13" s="38" t="e">
        <f>(F13+G13+#REF!+H13+I13)*$K$5</f>
        <v>#REF!</v>
      </c>
      <c r="L13" s="348">
        <f t="shared" si="3"/>
        <v>0</v>
      </c>
      <c r="M13" s="144"/>
      <c r="N13" s="483"/>
      <c r="O13" s="483"/>
      <c r="P13" s="38"/>
      <c r="Q13" s="38"/>
      <c r="R13" s="38"/>
      <c r="S13" s="38">
        <f t="shared" si="0"/>
        <v>0</v>
      </c>
      <c r="T13" s="38">
        <f t="shared" si="1"/>
        <v>0</v>
      </c>
      <c r="U13" s="38"/>
      <c r="V13" s="38"/>
      <c r="W13" s="38"/>
      <c r="X13" s="203">
        <f t="shared" si="4"/>
        <v>0</v>
      </c>
      <c r="Y13" s="38"/>
      <c r="Z13" s="38"/>
      <c r="AA13" s="38"/>
      <c r="AB13" s="362">
        <f t="shared" si="5"/>
        <v>0</v>
      </c>
      <c r="AC13" s="194"/>
      <c r="AD13" s="38"/>
      <c r="AE13" s="38"/>
      <c r="AF13" s="170">
        <f t="shared" si="6"/>
        <v>0</v>
      </c>
      <c r="AG13" s="173">
        <f t="shared" si="7"/>
        <v>0</v>
      </c>
      <c r="AH13" s="428">
        <f t="shared" si="2"/>
        <v>0</v>
      </c>
    </row>
    <row r="14" spans="1:34" x14ac:dyDescent="0.25">
      <c r="A14" s="15">
        <v>7</v>
      </c>
      <c r="B14" s="16" t="s">
        <v>50</v>
      </c>
      <c r="C14" s="17" t="s">
        <v>12</v>
      </c>
      <c r="D14" s="432">
        <f>'Пт День 5 Нед 2'!AC14</f>
        <v>-9.6599999999999991E-2</v>
      </c>
      <c r="E14" s="432"/>
      <c r="F14" s="483"/>
      <c r="G14" s="483"/>
      <c r="H14" s="38"/>
      <c r="I14" s="38"/>
      <c r="J14" s="38" t="e">
        <f>(F14+#REF!+H14+I14)*$J$5</f>
        <v>#REF!</v>
      </c>
      <c r="K14" s="38" t="e">
        <f>(F14+G14+#REF!+H14+I14)*$K$5</f>
        <v>#REF!</v>
      </c>
      <c r="L14" s="348">
        <f t="shared" si="3"/>
        <v>0</v>
      </c>
      <c r="M14" s="144"/>
      <c r="N14" s="483"/>
      <c r="O14" s="483"/>
      <c r="P14" s="38"/>
      <c r="Q14" s="38"/>
      <c r="R14" s="38"/>
      <c r="S14" s="38">
        <f t="shared" si="0"/>
        <v>0</v>
      </c>
      <c r="T14" s="38">
        <f t="shared" si="1"/>
        <v>0</v>
      </c>
      <c r="U14" s="38"/>
      <c r="V14" s="38"/>
      <c r="W14" s="38"/>
      <c r="X14" s="203">
        <f t="shared" si="4"/>
        <v>0</v>
      </c>
      <c r="Y14" s="38"/>
      <c r="Z14" s="38"/>
      <c r="AA14" s="38"/>
      <c r="AB14" s="362">
        <f t="shared" si="5"/>
        <v>0</v>
      </c>
      <c r="AC14" s="194"/>
      <c r="AD14" s="38"/>
      <c r="AE14" s="38"/>
      <c r="AF14" s="170">
        <f t="shared" si="6"/>
        <v>0</v>
      </c>
      <c r="AG14" s="173">
        <f t="shared" si="7"/>
        <v>0</v>
      </c>
      <c r="AH14" s="428">
        <f t="shared" si="2"/>
        <v>-9.6599999999999991E-2</v>
      </c>
    </row>
    <row r="15" spans="1:34" x14ac:dyDescent="0.25">
      <c r="A15" s="15">
        <v>8</v>
      </c>
      <c r="B15" s="16" t="s">
        <v>48</v>
      </c>
      <c r="C15" s="17" t="s">
        <v>12</v>
      </c>
      <c r="D15" s="432">
        <f>'Пт День 5 Нед 2'!AC15</f>
        <v>0</v>
      </c>
      <c r="E15" s="432"/>
      <c r="F15" s="483"/>
      <c r="G15" s="483"/>
      <c r="H15" s="38"/>
      <c r="I15" s="38"/>
      <c r="J15" s="38" t="e">
        <f>(F15+#REF!+H15+I15)*$J$5</f>
        <v>#REF!</v>
      </c>
      <c r="K15" s="38" t="e">
        <f>(F15+G15+#REF!+H15+I15)*$K$5</f>
        <v>#REF!</v>
      </c>
      <c r="L15" s="348">
        <f t="shared" si="3"/>
        <v>0</v>
      </c>
      <c r="M15" s="144"/>
      <c r="N15" s="483"/>
      <c r="O15" s="483"/>
      <c r="P15" s="38"/>
      <c r="Q15" s="38"/>
      <c r="R15" s="38"/>
      <c r="S15" s="38">
        <f t="shared" si="0"/>
        <v>0</v>
      </c>
      <c r="T15" s="38">
        <f t="shared" si="1"/>
        <v>0</v>
      </c>
      <c r="U15" s="38"/>
      <c r="V15" s="38"/>
      <c r="W15" s="38"/>
      <c r="X15" s="203">
        <f t="shared" si="4"/>
        <v>0</v>
      </c>
      <c r="Y15" s="38"/>
      <c r="Z15" s="38"/>
      <c r="AA15" s="38"/>
      <c r="AB15" s="362">
        <f t="shared" si="5"/>
        <v>0</v>
      </c>
      <c r="AC15" s="194"/>
      <c r="AD15" s="38"/>
      <c r="AE15" s="38"/>
      <c r="AF15" s="170">
        <f t="shared" si="6"/>
        <v>0</v>
      </c>
      <c r="AG15" s="173">
        <f t="shared" si="7"/>
        <v>0</v>
      </c>
      <c r="AH15" s="428">
        <f t="shared" si="2"/>
        <v>0</v>
      </c>
    </row>
    <row r="16" spans="1:34" x14ac:dyDescent="0.25">
      <c r="A16" s="15">
        <v>9</v>
      </c>
      <c r="B16" s="16" t="s">
        <v>46</v>
      </c>
      <c r="C16" s="17" t="s">
        <v>12</v>
      </c>
      <c r="D16" s="432">
        <f>'Пт День 5 Нед 2'!AC16</f>
        <v>0</v>
      </c>
      <c r="E16" s="432"/>
      <c r="F16" s="483"/>
      <c r="G16" s="483"/>
      <c r="H16" s="38"/>
      <c r="I16" s="38"/>
      <c r="J16" s="38" t="e">
        <f>(F16+#REF!+H16+I16)*$J$5</f>
        <v>#REF!</v>
      </c>
      <c r="K16" s="38" t="e">
        <f>(F16+G16+#REF!+H16+I16)*$K$5</f>
        <v>#REF!</v>
      </c>
      <c r="L16" s="348">
        <f t="shared" si="3"/>
        <v>0</v>
      </c>
      <c r="M16" s="144"/>
      <c r="N16" s="483"/>
      <c r="O16" s="483"/>
      <c r="P16" s="38"/>
      <c r="Q16" s="38"/>
      <c r="R16" s="38"/>
      <c r="S16" s="38">
        <f t="shared" si="0"/>
        <v>0</v>
      </c>
      <c r="T16" s="38">
        <f t="shared" si="1"/>
        <v>0</v>
      </c>
      <c r="U16" s="38"/>
      <c r="V16" s="38"/>
      <c r="W16" s="38"/>
      <c r="X16" s="203">
        <f t="shared" si="4"/>
        <v>0</v>
      </c>
      <c r="Y16" s="38"/>
      <c r="Z16" s="38"/>
      <c r="AA16" s="38"/>
      <c r="AB16" s="362">
        <f t="shared" si="5"/>
        <v>0</v>
      </c>
      <c r="AC16" s="194"/>
      <c r="AD16" s="38"/>
      <c r="AE16" s="38"/>
      <c r="AF16" s="170">
        <f t="shared" si="6"/>
        <v>0</v>
      </c>
      <c r="AG16" s="173">
        <f t="shared" si="7"/>
        <v>0</v>
      </c>
      <c r="AH16" s="428">
        <f t="shared" si="2"/>
        <v>0</v>
      </c>
    </row>
    <row r="17" spans="1:34" x14ac:dyDescent="0.25">
      <c r="A17" s="15">
        <v>10</v>
      </c>
      <c r="B17" s="16" t="s">
        <v>99</v>
      </c>
      <c r="C17" s="17" t="s">
        <v>12</v>
      </c>
      <c r="D17" s="432">
        <f>'Пт День 5 Нед 2'!AC17</f>
        <v>0</v>
      </c>
      <c r="E17" s="432"/>
      <c r="F17" s="483"/>
      <c r="G17" s="483"/>
      <c r="H17" s="38"/>
      <c r="I17" s="38"/>
      <c r="J17" s="38" t="e">
        <f>(F17+#REF!+H17+I17)*$J$5</f>
        <v>#REF!</v>
      </c>
      <c r="K17" s="38" t="e">
        <f>(F17+G17+#REF!+H17+I17)*$K$5</f>
        <v>#REF!</v>
      </c>
      <c r="L17" s="348">
        <f t="shared" si="3"/>
        <v>0</v>
      </c>
      <c r="M17" s="144"/>
      <c r="N17" s="483"/>
      <c r="O17" s="483"/>
      <c r="P17" s="38"/>
      <c r="Q17" s="38"/>
      <c r="R17" s="38"/>
      <c r="S17" s="38">
        <f t="shared" si="0"/>
        <v>0</v>
      </c>
      <c r="T17" s="38">
        <f t="shared" si="1"/>
        <v>0</v>
      </c>
      <c r="U17" s="38"/>
      <c r="V17" s="38"/>
      <c r="W17" s="38"/>
      <c r="X17" s="203">
        <f t="shared" si="4"/>
        <v>0</v>
      </c>
      <c r="Y17" s="38"/>
      <c r="Z17" s="38"/>
      <c r="AA17" s="38"/>
      <c r="AB17" s="362">
        <f t="shared" si="5"/>
        <v>0</v>
      </c>
      <c r="AC17" s="194"/>
      <c r="AD17" s="38"/>
      <c r="AE17" s="38"/>
      <c r="AF17" s="170">
        <f t="shared" si="6"/>
        <v>0</v>
      </c>
      <c r="AG17" s="173">
        <f t="shared" si="7"/>
        <v>0</v>
      </c>
      <c r="AH17" s="428">
        <f t="shared" si="2"/>
        <v>0</v>
      </c>
    </row>
    <row r="18" spans="1:34" x14ac:dyDescent="0.25">
      <c r="A18" s="15">
        <v>11</v>
      </c>
      <c r="B18" s="16" t="s">
        <v>47</v>
      </c>
      <c r="C18" s="17" t="s">
        <v>12</v>
      </c>
      <c r="D18" s="432">
        <f>'Пт День 5 Нед 2'!AC18</f>
        <v>0</v>
      </c>
      <c r="E18" s="432"/>
      <c r="F18" s="483"/>
      <c r="G18" s="483"/>
      <c r="H18" s="38"/>
      <c r="I18" s="38"/>
      <c r="J18" s="38" t="e">
        <f>(F18+#REF!+H18+I18)*$J$5</f>
        <v>#REF!</v>
      </c>
      <c r="K18" s="38" t="e">
        <f>(F18+G18+#REF!+H18+I18)*$K$5</f>
        <v>#REF!</v>
      </c>
      <c r="L18" s="348">
        <f t="shared" si="3"/>
        <v>0</v>
      </c>
      <c r="M18" s="144"/>
      <c r="N18" s="483"/>
      <c r="O18" s="483"/>
      <c r="P18" s="38"/>
      <c r="Q18" s="38"/>
      <c r="R18" s="38"/>
      <c r="S18" s="38">
        <f t="shared" si="0"/>
        <v>0</v>
      </c>
      <c r="T18" s="38">
        <f t="shared" si="1"/>
        <v>0</v>
      </c>
      <c r="U18" s="38"/>
      <c r="V18" s="38"/>
      <c r="W18" s="38"/>
      <c r="X18" s="203">
        <f t="shared" si="4"/>
        <v>0</v>
      </c>
      <c r="Y18" s="38"/>
      <c r="Z18" s="38"/>
      <c r="AA18" s="38"/>
      <c r="AB18" s="362">
        <f t="shared" si="5"/>
        <v>0</v>
      </c>
      <c r="AC18" s="194"/>
      <c r="AD18" s="38"/>
      <c r="AE18" s="38"/>
      <c r="AF18" s="170">
        <f t="shared" si="6"/>
        <v>0</v>
      </c>
      <c r="AG18" s="173">
        <f t="shared" si="7"/>
        <v>0</v>
      </c>
      <c r="AH18" s="428">
        <f t="shared" si="2"/>
        <v>0</v>
      </c>
    </row>
    <row r="19" spans="1:34" x14ac:dyDescent="0.25">
      <c r="A19" s="15">
        <v>12</v>
      </c>
      <c r="B19" s="54" t="s">
        <v>155</v>
      </c>
      <c r="C19" s="17" t="s">
        <v>12</v>
      </c>
      <c r="D19" s="432">
        <f>'Пт День 5 Нед 2'!AC19</f>
        <v>0</v>
      </c>
      <c r="E19" s="432"/>
      <c r="F19" s="483"/>
      <c r="G19" s="483"/>
      <c r="H19" s="38"/>
      <c r="I19" s="38"/>
      <c r="J19" s="38" t="e">
        <f>(F19+#REF!+H19+I19)*$J$5</f>
        <v>#REF!</v>
      </c>
      <c r="K19" s="38" t="e">
        <f>(F19+G19+#REF!+H19+I19)*$K$5</f>
        <v>#REF!</v>
      </c>
      <c r="L19" s="348">
        <f t="shared" si="3"/>
        <v>0</v>
      </c>
      <c r="M19" s="144"/>
      <c r="N19" s="483"/>
      <c r="O19" s="483"/>
      <c r="P19" s="38"/>
      <c r="Q19" s="38"/>
      <c r="R19" s="38"/>
      <c r="S19" s="38">
        <f t="shared" si="0"/>
        <v>0</v>
      </c>
      <c r="T19" s="38">
        <f t="shared" si="1"/>
        <v>0</v>
      </c>
      <c r="U19" s="38"/>
      <c r="V19" s="38"/>
      <c r="W19" s="38"/>
      <c r="X19" s="203">
        <f t="shared" si="4"/>
        <v>0</v>
      </c>
      <c r="Y19" s="38"/>
      <c r="Z19" s="38"/>
      <c r="AA19" s="38"/>
      <c r="AB19" s="362">
        <f t="shared" si="5"/>
        <v>0</v>
      </c>
      <c r="AC19" s="194"/>
      <c r="AD19" s="38"/>
      <c r="AE19" s="38"/>
      <c r="AF19" s="170">
        <f t="shared" si="6"/>
        <v>0</v>
      </c>
      <c r="AG19" s="173">
        <f t="shared" si="7"/>
        <v>0</v>
      </c>
      <c r="AH19" s="428">
        <f t="shared" si="2"/>
        <v>0</v>
      </c>
    </row>
    <row r="20" spans="1:34" x14ac:dyDescent="0.25">
      <c r="A20" s="6"/>
      <c r="B20" s="64" t="s">
        <v>40</v>
      </c>
      <c r="C20" s="52"/>
      <c r="D20" s="432">
        <f>'Пт День 5 Нед 2'!AC20</f>
        <v>0</v>
      </c>
      <c r="E20" s="52"/>
      <c r="F20" s="501"/>
      <c r="G20" s="501"/>
      <c r="H20" s="147"/>
      <c r="I20" s="147"/>
      <c r="J20" s="38" t="e">
        <f>(F20+#REF!+H20+I20)*$J$5</f>
        <v>#REF!</v>
      </c>
      <c r="K20" s="38" t="e">
        <f>(F20+G20+#REF!+H20+I20)*$K$5</f>
        <v>#REF!</v>
      </c>
      <c r="L20" s="348">
        <f t="shared" si="3"/>
        <v>0</v>
      </c>
      <c r="M20" s="146"/>
      <c r="N20" s="501"/>
      <c r="O20" s="501"/>
      <c r="P20" s="147"/>
      <c r="Q20" s="147"/>
      <c r="R20" s="147"/>
      <c r="S20" s="38">
        <f t="shared" si="0"/>
        <v>0</v>
      </c>
      <c r="T20" s="38">
        <f t="shared" si="1"/>
        <v>0</v>
      </c>
      <c r="U20" s="38"/>
      <c r="V20" s="147"/>
      <c r="W20" s="147"/>
      <c r="X20" s="203">
        <f t="shared" si="4"/>
        <v>0</v>
      </c>
      <c r="Y20" s="147"/>
      <c r="Z20" s="147"/>
      <c r="AA20" s="147"/>
      <c r="AB20" s="362">
        <f t="shared" si="5"/>
        <v>0</v>
      </c>
      <c r="AC20" s="195"/>
      <c r="AD20" s="147"/>
      <c r="AE20" s="147"/>
      <c r="AF20" s="170">
        <f t="shared" si="6"/>
        <v>0</v>
      </c>
      <c r="AG20" s="173">
        <f t="shared" si="7"/>
        <v>0</v>
      </c>
      <c r="AH20" s="428">
        <f t="shared" si="2"/>
        <v>0</v>
      </c>
    </row>
    <row r="21" spans="1:34" x14ac:dyDescent="0.25">
      <c r="A21" s="15">
        <v>13</v>
      </c>
      <c r="B21" s="16" t="s">
        <v>41</v>
      </c>
      <c r="C21" s="17" t="s">
        <v>12</v>
      </c>
      <c r="D21" s="432">
        <f>'Пт День 5 Нед 2'!AC21</f>
        <v>-0.17460000000000001</v>
      </c>
      <c r="E21" s="432"/>
      <c r="F21" s="483"/>
      <c r="G21" s="404">
        <v>2E-3</v>
      </c>
      <c r="H21" s="38"/>
      <c r="I21" s="38"/>
      <c r="J21" s="38" t="e">
        <f>(F21+#REF!+H21+I21)*$J$5</f>
        <v>#REF!</v>
      </c>
      <c r="K21" s="38" t="e">
        <f>(F21+G21+#REF!+H21+I21)*$K$5</f>
        <v>#REF!</v>
      </c>
      <c r="L21" s="348">
        <f t="shared" si="3"/>
        <v>2E-3</v>
      </c>
      <c r="M21" s="405"/>
      <c r="N21" s="483"/>
      <c r="O21" s="404">
        <v>2E-3</v>
      </c>
      <c r="P21" s="38"/>
      <c r="Q21" s="38"/>
      <c r="R21" s="38"/>
      <c r="S21" s="38">
        <f t="shared" si="0"/>
        <v>2E-3</v>
      </c>
      <c r="T21" s="38">
        <f t="shared" si="1"/>
        <v>0</v>
      </c>
      <c r="U21" s="38"/>
      <c r="V21" s="38"/>
      <c r="W21" s="38"/>
      <c r="X21" s="203">
        <f t="shared" si="4"/>
        <v>0</v>
      </c>
      <c r="Y21" s="38"/>
      <c r="Z21" s="38"/>
      <c r="AA21" s="38"/>
      <c r="AB21" s="362">
        <f t="shared" si="5"/>
        <v>0</v>
      </c>
      <c r="AC21" s="504"/>
      <c r="AD21" s="38"/>
      <c r="AE21" s="38"/>
      <c r="AF21" s="170">
        <f t="shared" si="6"/>
        <v>0</v>
      </c>
      <c r="AG21" s="173">
        <f t="shared" si="7"/>
        <v>4.0000000000000001E-3</v>
      </c>
      <c r="AH21" s="428">
        <f t="shared" si="2"/>
        <v>-0.17860000000000001</v>
      </c>
    </row>
    <row r="22" spans="1:34" x14ac:dyDescent="0.25">
      <c r="A22" s="15">
        <v>14</v>
      </c>
      <c r="B22" s="16" t="s">
        <v>42</v>
      </c>
      <c r="C22" s="17" t="s">
        <v>12</v>
      </c>
      <c r="D22" s="432">
        <f>'Пт День 5 Нед 2'!AC22</f>
        <v>-9.619999999999998E-2</v>
      </c>
      <c r="E22" s="432"/>
      <c r="F22" s="483"/>
      <c r="G22" s="404">
        <v>5.0000000000000001E-4</v>
      </c>
      <c r="H22" s="38"/>
      <c r="I22" s="38"/>
      <c r="J22" s="38" t="e">
        <f>(F22+#REF!+H22+I22)*$J$5</f>
        <v>#REF!</v>
      </c>
      <c r="K22" s="38" t="e">
        <f>(F22+G22+#REF!+H22+I22)*$K$5</f>
        <v>#REF!</v>
      </c>
      <c r="L22" s="348">
        <f t="shared" si="3"/>
        <v>5.0000000000000001E-4</v>
      </c>
      <c r="M22" s="144"/>
      <c r="N22" s="483"/>
      <c r="O22" s="404">
        <v>5.0000000000000001E-4</v>
      </c>
      <c r="P22" s="38"/>
      <c r="Q22" s="38"/>
      <c r="R22" s="38"/>
      <c r="S22" s="38">
        <f t="shared" si="0"/>
        <v>5.0000000000000001E-4</v>
      </c>
      <c r="T22" s="38">
        <f t="shared" si="1"/>
        <v>0</v>
      </c>
      <c r="U22" s="38"/>
      <c r="V22" s="38"/>
      <c r="W22" s="38"/>
      <c r="X22" s="203">
        <f t="shared" si="4"/>
        <v>0</v>
      </c>
      <c r="Y22" s="169">
        <v>3.0000000000000001E-3</v>
      </c>
      <c r="Z22" s="38"/>
      <c r="AA22" s="38"/>
      <c r="AB22" s="362">
        <f t="shared" si="5"/>
        <v>0</v>
      </c>
      <c r="AC22" s="194"/>
      <c r="AD22" s="38"/>
      <c r="AE22" s="38"/>
      <c r="AF22" s="170">
        <f t="shared" si="6"/>
        <v>0</v>
      </c>
      <c r="AG22" s="173">
        <f t="shared" si="7"/>
        <v>1E-3</v>
      </c>
      <c r="AH22" s="428">
        <f t="shared" si="2"/>
        <v>-9.7199999999999981E-2</v>
      </c>
    </row>
    <row r="23" spans="1:34" x14ac:dyDescent="0.25">
      <c r="A23" s="15">
        <v>15</v>
      </c>
      <c r="B23" s="16" t="s">
        <v>43</v>
      </c>
      <c r="C23" s="17" t="s">
        <v>12</v>
      </c>
      <c r="D23" s="432">
        <f>'Пт День 5 Нед 2'!AC23</f>
        <v>-2.5500000000000002E-2</v>
      </c>
      <c r="E23" s="432"/>
      <c r="F23" s="483"/>
      <c r="G23" s="483"/>
      <c r="H23" s="38"/>
      <c r="I23" s="38"/>
      <c r="J23" s="38" t="e">
        <f>(F23+#REF!+H23+I23)*$J$5</f>
        <v>#REF!</v>
      </c>
      <c r="K23" s="38" t="e">
        <f>(F23+G23+#REF!+H23+I23)*$K$5</f>
        <v>#REF!</v>
      </c>
      <c r="L23" s="348">
        <f t="shared" si="3"/>
        <v>0</v>
      </c>
      <c r="M23" s="144"/>
      <c r="N23" s="483"/>
      <c r="O23" s="483"/>
      <c r="P23" s="38"/>
      <c r="Q23" s="38"/>
      <c r="R23" s="38"/>
      <c r="S23" s="38">
        <f t="shared" si="0"/>
        <v>0</v>
      </c>
      <c r="T23" s="38">
        <f t="shared" si="1"/>
        <v>0</v>
      </c>
      <c r="U23" s="38"/>
      <c r="V23" s="38"/>
      <c r="W23" s="38"/>
      <c r="X23" s="203">
        <f t="shared" si="4"/>
        <v>0</v>
      </c>
      <c r="Y23" s="38"/>
      <c r="Z23" s="38"/>
      <c r="AA23" s="38"/>
      <c r="AB23" s="362">
        <f t="shared" si="5"/>
        <v>0</v>
      </c>
      <c r="AC23" s="194"/>
      <c r="AD23" s="38"/>
      <c r="AE23" s="38"/>
      <c r="AF23" s="170">
        <f t="shared" si="6"/>
        <v>0</v>
      </c>
      <c r="AG23" s="173">
        <f t="shared" si="7"/>
        <v>0</v>
      </c>
      <c r="AH23" s="428">
        <f t="shared" si="2"/>
        <v>-2.5500000000000002E-2</v>
      </c>
    </row>
    <row r="24" spans="1:34" x14ac:dyDescent="0.25">
      <c r="A24" s="6"/>
      <c r="B24" s="64" t="s">
        <v>15</v>
      </c>
      <c r="C24" s="52"/>
      <c r="D24" s="432">
        <f>'Пт День 5 Нед 2'!AC24</f>
        <v>0</v>
      </c>
      <c r="E24" s="52"/>
      <c r="F24" s="501"/>
      <c r="G24" s="501"/>
      <c r="H24" s="147"/>
      <c r="I24" s="147"/>
      <c r="J24" s="38" t="e">
        <f>(F24+#REF!+H24+I24)*$J$5</f>
        <v>#REF!</v>
      </c>
      <c r="K24" s="38" t="e">
        <f>(F24+G24+#REF!+H24+I24)*$K$5</f>
        <v>#REF!</v>
      </c>
      <c r="L24" s="348">
        <f t="shared" si="3"/>
        <v>0</v>
      </c>
      <c r="M24" s="146"/>
      <c r="N24" s="501"/>
      <c r="O24" s="501"/>
      <c r="P24" s="147"/>
      <c r="Q24" s="147"/>
      <c r="R24" s="147"/>
      <c r="S24" s="38">
        <f t="shared" si="0"/>
        <v>0</v>
      </c>
      <c r="T24" s="38">
        <f t="shared" si="1"/>
        <v>0</v>
      </c>
      <c r="U24" s="38"/>
      <c r="V24" s="147"/>
      <c r="W24" s="147"/>
      <c r="X24" s="203">
        <f t="shared" si="4"/>
        <v>0</v>
      </c>
      <c r="Y24" s="147"/>
      <c r="Z24" s="147"/>
      <c r="AA24" s="147"/>
      <c r="AB24" s="362">
        <f t="shared" si="5"/>
        <v>0</v>
      </c>
      <c r="AC24" s="195"/>
      <c r="AD24" s="147"/>
      <c r="AE24" s="147"/>
      <c r="AF24" s="170">
        <f t="shared" si="6"/>
        <v>0</v>
      </c>
      <c r="AG24" s="173">
        <f t="shared" si="7"/>
        <v>0</v>
      </c>
      <c r="AH24" s="428">
        <f t="shared" si="2"/>
        <v>0</v>
      </c>
    </row>
    <row r="25" spans="1:34" x14ac:dyDescent="0.25">
      <c r="A25" s="15">
        <v>16</v>
      </c>
      <c r="B25" s="19" t="s">
        <v>16</v>
      </c>
      <c r="C25" s="20" t="s">
        <v>12</v>
      </c>
      <c r="D25" s="432">
        <f>'Пт День 5 Нед 2'!AC25</f>
        <v>0</v>
      </c>
      <c r="E25" s="432"/>
      <c r="F25" s="483"/>
      <c r="G25" s="404">
        <v>4.2000000000000003E-2</v>
      </c>
      <c r="H25" s="38"/>
      <c r="I25" s="38"/>
      <c r="J25" s="38" t="e">
        <f>(F25+#REF!+H25+I25)*$J$5</f>
        <v>#REF!</v>
      </c>
      <c r="K25" s="38" t="e">
        <f>(F25+G25+#REF!+H25+I25)*$K$5</f>
        <v>#REF!</v>
      </c>
      <c r="L25" s="348">
        <f t="shared" si="3"/>
        <v>4.2000000000000003E-2</v>
      </c>
      <c r="M25" s="144"/>
      <c r="N25" s="483"/>
      <c r="O25" s="404">
        <v>4.2000000000000003E-2</v>
      </c>
      <c r="P25" s="38"/>
      <c r="Q25" s="38"/>
      <c r="R25" s="38"/>
      <c r="S25" s="38">
        <f t="shared" si="0"/>
        <v>4.2000000000000003E-2</v>
      </c>
      <c r="T25" s="38">
        <f t="shared" si="1"/>
        <v>0</v>
      </c>
      <c r="U25" s="38"/>
      <c r="V25" s="38"/>
      <c r="W25" s="38"/>
      <c r="X25" s="203">
        <f t="shared" si="4"/>
        <v>0</v>
      </c>
      <c r="Y25" s="38"/>
      <c r="Z25" s="38"/>
      <c r="AA25" s="38"/>
      <c r="AB25" s="362">
        <f t="shared" si="5"/>
        <v>0</v>
      </c>
      <c r="AC25" s="194"/>
      <c r="AD25" s="38"/>
      <c r="AE25" s="38"/>
      <c r="AF25" s="170">
        <f t="shared" si="6"/>
        <v>0</v>
      </c>
      <c r="AG25" s="173">
        <f t="shared" si="7"/>
        <v>8.4000000000000005E-2</v>
      </c>
      <c r="AH25" s="428">
        <f t="shared" si="2"/>
        <v>-8.4000000000000005E-2</v>
      </c>
    </row>
    <row r="26" spans="1:34" x14ac:dyDescent="0.25">
      <c r="A26" s="15">
        <v>17</v>
      </c>
      <c r="B26" s="20" t="s">
        <v>208</v>
      </c>
      <c r="C26" s="20" t="s">
        <v>12</v>
      </c>
      <c r="D26" s="432">
        <f>'Пт День 5 Нед 2'!AC26</f>
        <v>-0.16188</v>
      </c>
      <c r="E26" s="432"/>
      <c r="F26" s="483"/>
      <c r="G26" s="483"/>
      <c r="H26" s="38"/>
      <c r="I26" s="38"/>
      <c r="J26" s="38" t="e">
        <f>(F26+#REF!+H26+I26)*$J$5</f>
        <v>#REF!</v>
      </c>
      <c r="K26" s="38" t="e">
        <f>(F26+G26+#REF!+H26+I26)*$K$5</f>
        <v>#REF!</v>
      </c>
      <c r="L26" s="348">
        <f t="shared" si="3"/>
        <v>0</v>
      </c>
      <c r="M26" s="144"/>
      <c r="N26" s="483"/>
      <c r="O26" s="483"/>
      <c r="P26" s="38"/>
      <c r="Q26" s="38"/>
      <c r="R26" s="38"/>
      <c r="S26" s="38">
        <f t="shared" si="0"/>
        <v>0</v>
      </c>
      <c r="T26" s="38">
        <f t="shared" si="1"/>
        <v>0</v>
      </c>
      <c r="U26" s="38"/>
      <c r="V26" s="38"/>
      <c r="W26" s="38"/>
      <c r="X26" s="203">
        <f t="shared" si="4"/>
        <v>0</v>
      </c>
      <c r="Y26" s="38"/>
      <c r="Z26" s="38"/>
      <c r="AA26" s="38"/>
      <c r="AB26" s="362">
        <f t="shared" si="5"/>
        <v>0</v>
      </c>
      <c r="AC26" s="194"/>
      <c r="AD26" s="38"/>
      <c r="AE26" s="38"/>
      <c r="AF26" s="170">
        <f t="shared" si="6"/>
        <v>0</v>
      </c>
      <c r="AG26" s="173">
        <f t="shared" si="7"/>
        <v>0</v>
      </c>
      <c r="AH26" s="428">
        <f t="shared" si="2"/>
        <v>-0.16188</v>
      </c>
    </row>
    <row r="27" spans="1:34" x14ac:dyDescent="0.25">
      <c r="A27" s="15">
        <v>18</v>
      </c>
      <c r="B27" s="16" t="s">
        <v>17</v>
      </c>
      <c r="C27" s="17" t="s">
        <v>12</v>
      </c>
      <c r="D27" s="432">
        <f>'Пт День 5 Нед 2'!AC27</f>
        <v>0</v>
      </c>
      <c r="E27" s="432"/>
      <c r="F27" s="483"/>
      <c r="G27" s="483"/>
      <c r="H27" s="38"/>
      <c r="I27" s="38"/>
      <c r="J27" s="38" t="e">
        <f>(F27+#REF!+H27+I27)*$J$5</f>
        <v>#REF!</v>
      </c>
      <c r="K27" s="38" t="e">
        <f>(F27+G27+#REF!+H27+I27)*$K$5</f>
        <v>#REF!</v>
      </c>
      <c r="L27" s="348">
        <f t="shared" si="3"/>
        <v>0</v>
      </c>
      <c r="M27" s="144"/>
      <c r="N27" s="483"/>
      <c r="O27" s="483"/>
      <c r="P27" s="38"/>
      <c r="Q27" s="38"/>
      <c r="R27" s="38"/>
      <c r="S27" s="38">
        <f t="shared" si="0"/>
        <v>0</v>
      </c>
      <c r="T27" s="38">
        <f t="shared" si="1"/>
        <v>0</v>
      </c>
      <c r="U27" s="38"/>
      <c r="V27" s="38"/>
      <c r="W27" s="38"/>
      <c r="X27" s="203">
        <f t="shared" si="4"/>
        <v>0</v>
      </c>
      <c r="Y27" s="38"/>
      <c r="Z27" s="38"/>
      <c r="AA27" s="38"/>
      <c r="AB27" s="362">
        <f t="shared" si="5"/>
        <v>0</v>
      </c>
      <c r="AC27" s="504"/>
      <c r="AD27" s="38"/>
      <c r="AE27" s="38"/>
      <c r="AF27" s="170">
        <f t="shared" si="6"/>
        <v>0</v>
      </c>
      <c r="AG27" s="173">
        <f t="shared" si="7"/>
        <v>0</v>
      </c>
      <c r="AH27" s="428">
        <f t="shared" si="2"/>
        <v>0</v>
      </c>
    </row>
    <row r="28" spans="1:34" x14ac:dyDescent="0.25">
      <c r="A28" s="15">
        <v>19</v>
      </c>
      <c r="B28" s="16" t="s">
        <v>91</v>
      </c>
      <c r="C28" s="17" t="s">
        <v>12</v>
      </c>
      <c r="D28" s="432">
        <f>'Пт День 5 Нед 2'!AC28</f>
        <v>-0.41799999999999998</v>
      </c>
      <c r="E28" s="432"/>
      <c r="F28" s="483"/>
      <c r="G28" s="483"/>
      <c r="H28" s="38"/>
      <c r="I28" s="38"/>
      <c r="J28" s="38" t="e">
        <f>(F28+#REF!+H28+I28)*$J$5</f>
        <v>#REF!</v>
      </c>
      <c r="K28" s="38" t="e">
        <f>(F28+G28+#REF!+H28+I28)*$K$5</f>
        <v>#REF!</v>
      </c>
      <c r="L28" s="348">
        <f t="shared" si="3"/>
        <v>0</v>
      </c>
      <c r="M28" s="144"/>
      <c r="N28" s="483"/>
      <c r="O28" s="483"/>
      <c r="P28" s="38"/>
      <c r="Q28" s="38"/>
      <c r="R28" s="38"/>
      <c r="S28" s="38">
        <f t="shared" si="0"/>
        <v>0</v>
      </c>
      <c r="T28" s="38">
        <f t="shared" si="1"/>
        <v>0</v>
      </c>
      <c r="U28" s="38"/>
      <c r="V28" s="38"/>
      <c r="W28" s="38"/>
      <c r="X28" s="203">
        <f t="shared" si="4"/>
        <v>0</v>
      </c>
      <c r="Y28" s="38"/>
      <c r="Z28" s="38"/>
      <c r="AA28" s="38"/>
      <c r="AB28" s="362">
        <f t="shared" si="5"/>
        <v>0</v>
      </c>
      <c r="AC28" s="194"/>
      <c r="AD28" s="38"/>
      <c r="AE28" s="38"/>
      <c r="AF28" s="170">
        <f t="shared" si="6"/>
        <v>0</v>
      </c>
      <c r="AG28" s="173">
        <f t="shared" si="7"/>
        <v>0</v>
      </c>
      <c r="AH28" s="428">
        <f t="shared" si="2"/>
        <v>-0.41799999999999998</v>
      </c>
    </row>
    <row r="29" spans="1:34" x14ac:dyDescent="0.25">
      <c r="A29" s="15">
        <v>20</v>
      </c>
      <c r="B29" s="16" t="s">
        <v>92</v>
      </c>
      <c r="C29" s="17" t="s">
        <v>12</v>
      </c>
      <c r="D29" s="432">
        <f>'Пт День 5 Нед 2'!AC29</f>
        <v>0</v>
      </c>
      <c r="E29" s="432"/>
      <c r="F29" s="483"/>
      <c r="G29" s="483"/>
      <c r="H29" s="38"/>
      <c r="I29" s="38"/>
      <c r="J29" s="38" t="e">
        <f>(F29+#REF!+H29+I29)*$J$5</f>
        <v>#REF!</v>
      </c>
      <c r="K29" s="38" t="e">
        <f>(F29+G29+#REF!+H29+I29)*$K$5</f>
        <v>#REF!</v>
      </c>
      <c r="L29" s="348">
        <f t="shared" si="3"/>
        <v>0</v>
      </c>
      <c r="M29" s="144"/>
      <c r="N29" s="483"/>
      <c r="O29" s="483"/>
      <c r="P29" s="38"/>
      <c r="Q29" s="38"/>
      <c r="R29" s="38"/>
      <c r="S29" s="38">
        <f t="shared" si="0"/>
        <v>0</v>
      </c>
      <c r="T29" s="38">
        <f t="shared" si="1"/>
        <v>0</v>
      </c>
      <c r="U29" s="38"/>
      <c r="V29" s="38"/>
      <c r="W29" s="38"/>
      <c r="X29" s="203">
        <f t="shared" si="4"/>
        <v>0</v>
      </c>
      <c r="Y29" s="38"/>
      <c r="Z29" s="38"/>
      <c r="AA29" s="38"/>
      <c r="AB29" s="362">
        <f t="shared" si="5"/>
        <v>0</v>
      </c>
      <c r="AC29" s="194"/>
      <c r="AD29" s="38"/>
      <c r="AE29" s="38"/>
      <c r="AF29" s="170">
        <f t="shared" si="6"/>
        <v>0</v>
      </c>
      <c r="AG29" s="173">
        <f t="shared" si="7"/>
        <v>0</v>
      </c>
      <c r="AH29" s="428">
        <f t="shared" si="2"/>
        <v>0</v>
      </c>
    </row>
    <row r="30" spans="1:34" x14ac:dyDescent="0.25">
      <c r="A30" s="15">
        <v>21</v>
      </c>
      <c r="B30" s="16" t="s">
        <v>207</v>
      </c>
      <c r="C30" s="17" t="s">
        <v>12</v>
      </c>
      <c r="D30" s="432">
        <f>'Пт День 5 Нед 2'!AC30</f>
        <v>0</v>
      </c>
      <c r="E30" s="432"/>
      <c r="F30" s="483"/>
      <c r="G30" s="483"/>
      <c r="H30" s="38"/>
      <c r="I30" s="38"/>
      <c r="J30" s="38" t="e">
        <f>(F30+#REF!+H30+I30)*$J$5</f>
        <v>#REF!</v>
      </c>
      <c r="K30" s="38" t="e">
        <f>(F30+G30+#REF!+H30+I30)*$K$5</f>
        <v>#REF!</v>
      </c>
      <c r="L30" s="348">
        <f t="shared" si="3"/>
        <v>0</v>
      </c>
      <c r="M30" s="144"/>
      <c r="N30" s="483"/>
      <c r="O30" s="483"/>
      <c r="P30" s="38"/>
      <c r="Q30" s="38"/>
      <c r="R30" s="38"/>
      <c r="S30" s="38">
        <f t="shared" si="0"/>
        <v>0</v>
      </c>
      <c r="T30" s="38">
        <f t="shared" si="1"/>
        <v>0</v>
      </c>
      <c r="U30" s="38"/>
      <c r="V30" s="38"/>
      <c r="W30" s="38"/>
      <c r="X30" s="203">
        <f t="shared" si="4"/>
        <v>0</v>
      </c>
      <c r="Y30" s="38"/>
      <c r="Z30" s="38"/>
      <c r="AA30" s="38"/>
      <c r="AB30" s="362">
        <f t="shared" si="5"/>
        <v>0</v>
      </c>
      <c r="AC30" s="194"/>
      <c r="AD30" s="38"/>
      <c r="AE30" s="38"/>
      <c r="AF30" s="170">
        <f t="shared" si="6"/>
        <v>0</v>
      </c>
      <c r="AG30" s="173">
        <f t="shared" si="7"/>
        <v>0</v>
      </c>
      <c r="AH30" s="428">
        <f t="shared" si="2"/>
        <v>0</v>
      </c>
    </row>
    <row r="31" spans="1:34" x14ac:dyDescent="0.25">
      <c r="A31" s="15">
        <v>22</v>
      </c>
      <c r="B31" s="19" t="s">
        <v>18</v>
      </c>
      <c r="C31" s="20" t="s">
        <v>12</v>
      </c>
      <c r="D31" s="432">
        <f>'Пт День 5 Нед 2'!AC31</f>
        <v>-0.82732000000000006</v>
      </c>
      <c r="E31" s="432"/>
      <c r="F31" s="483"/>
      <c r="G31" s="404">
        <v>2.3199999999999998E-2</v>
      </c>
      <c r="H31" s="38"/>
      <c r="I31" s="38"/>
      <c r="J31" s="38" t="e">
        <f>(F31+#REF!+H31+I31)*$J$5</f>
        <v>#REF!</v>
      </c>
      <c r="K31" s="38" t="e">
        <f>(F31+G31+#REF!+H31+I31)*$K$5</f>
        <v>#REF!</v>
      </c>
      <c r="L31" s="348">
        <f t="shared" si="3"/>
        <v>2.3199999999999998E-2</v>
      </c>
      <c r="M31" s="144"/>
      <c r="N31" s="483"/>
      <c r="O31" s="404">
        <v>2.3199999999999998E-2</v>
      </c>
      <c r="P31" s="38"/>
      <c r="Q31" s="38"/>
      <c r="R31" s="38"/>
      <c r="S31" s="38">
        <f t="shared" si="0"/>
        <v>2.3199999999999998E-2</v>
      </c>
      <c r="T31" s="38">
        <f t="shared" si="1"/>
        <v>0</v>
      </c>
      <c r="U31" s="38"/>
      <c r="V31" s="38"/>
      <c r="W31" s="38"/>
      <c r="X31" s="203">
        <f t="shared" si="4"/>
        <v>0</v>
      </c>
      <c r="Y31" s="38"/>
      <c r="Z31" s="38"/>
      <c r="AA31" s="38"/>
      <c r="AB31" s="362">
        <f t="shared" si="5"/>
        <v>0</v>
      </c>
      <c r="AC31" s="504"/>
      <c r="AD31" s="38"/>
      <c r="AE31" s="38"/>
      <c r="AF31" s="170">
        <f t="shared" si="6"/>
        <v>0</v>
      </c>
      <c r="AG31" s="173">
        <f t="shared" si="7"/>
        <v>4.6399999999999997E-2</v>
      </c>
      <c r="AH31" s="428">
        <f t="shared" si="2"/>
        <v>-0.87372000000000005</v>
      </c>
    </row>
    <row r="32" spans="1:34" x14ac:dyDescent="0.25">
      <c r="A32" s="15">
        <v>23</v>
      </c>
      <c r="B32" s="16" t="s">
        <v>169</v>
      </c>
      <c r="C32" s="17" t="s">
        <v>12</v>
      </c>
      <c r="D32" s="432">
        <f>'Пт День 5 Нед 2'!AC32</f>
        <v>0</v>
      </c>
      <c r="E32" s="432"/>
      <c r="F32" s="483"/>
      <c r="G32" s="483"/>
      <c r="H32" s="38"/>
      <c r="I32" s="38"/>
      <c r="J32" s="38" t="e">
        <f>(F32+#REF!+H32+I32)*$J$5</f>
        <v>#REF!</v>
      </c>
      <c r="K32" s="38" t="e">
        <f>(F32+G32+#REF!+H32+I32)*$K$5</f>
        <v>#REF!</v>
      </c>
      <c r="L32" s="348">
        <f t="shared" si="3"/>
        <v>0</v>
      </c>
      <c r="M32" s="144"/>
      <c r="N32" s="483"/>
      <c r="O32" s="483"/>
      <c r="P32" s="38"/>
      <c r="Q32" s="38"/>
      <c r="R32" s="38"/>
      <c r="S32" s="38">
        <f t="shared" si="0"/>
        <v>0</v>
      </c>
      <c r="T32" s="38">
        <f t="shared" si="1"/>
        <v>0</v>
      </c>
      <c r="U32" s="38"/>
      <c r="V32" s="38"/>
      <c r="W32" s="38"/>
      <c r="X32" s="203">
        <f t="shared" si="4"/>
        <v>0</v>
      </c>
      <c r="Y32" s="38"/>
      <c r="Z32" s="38"/>
      <c r="AA32" s="38"/>
      <c r="AB32" s="362">
        <f t="shared" si="5"/>
        <v>0</v>
      </c>
      <c r="AC32" s="194"/>
      <c r="AD32" s="38"/>
      <c r="AE32" s="38"/>
      <c r="AF32" s="170">
        <f t="shared" si="6"/>
        <v>0</v>
      </c>
      <c r="AG32" s="173">
        <f t="shared" si="7"/>
        <v>0</v>
      </c>
      <c r="AH32" s="428">
        <f t="shared" si="2"/>
        <v>0</v>
      </c>
    </row>
    <row r="33" spans="1:34" x14ac:dyDescent="0.25">
      <c r="A33" s="15">
        <v>24</v>
      </c>
      <c r="B33" s="23" t="s">
        <v>106</v>
      </c>
      <c r="C33" s="17" t="s">
        <v>12</v>
      </c>
      <c r="D33" s="432">
        <f>'Пт День 5 Нед 2'!AC33</f>
        <v>0</v>
      </c>
      <c r="E33" s="432"/>
      <c r="F33" s="483"/>
      <c r="G33" s="483"/>
      <c r="H33" s="38"/>
      <c r="I33" s="38"/>
      <c r="J33" s="38" t="e">
        <f>(F33+#REF!+H33+I33)*$J$5</f>
        <v>#REF!</v>
      </c>
      <c r="K33" s="38" t="e">
        <f>(F33+G33+#REF!+H33+I33)*$K$5</f>
        <v>#REF!</v>
      </c>
      <c r="L33" s="348">
        <f t="shared" si="3"/>
        <v>0</v>
      </c>
      <c r="M33" s="144"/>
      <c r="N33" s="483"/>
      <c r="O33" s="483"/>
      <c r="P33" s="38"/>
      <c r="Q33" s="38"/>
      <c r="R33" s="38"/>
      <c r="S33" s="38">
        <f t="shared" si="0"/>
        <v>0</v>
      </c>
      <c r="T33" s="38">
        <f t="shared" si="1"/>
        <v>0</v>
      </c>
      <c r="U33" s="38"/>
      <c r="V33" s="38"/>
      <c r="W33" s="38"/>
      <c r="X33" s="203">
        <f t="shared" si="4"/>
        <v>0</v>
      </c>
      <c r="Y33" s="38"/>
      <c r="Z33" s="38"/>
      <c r="AA33" s="38"/>
      <c r="AB33" s="362">
        <f t="shared" si="5"/>
        <v>0</v>
      </c>
      <c r="AC33" s="194"/>
      <c r="AD33" s="38"/>
      <c r="AE33" s="38"/>
      <c r="AF33" s="170">
        <f t="shared" si="6"/>
        <v>0</v>
      </c>
      <c r="AG33" s="173">
        <f t="shared" si="7"/>
        <v>0</v>
      </c>
      <c r="AH33" s="428">
        <f t="shared" si="2"/>
        <v>0</v>
      </c>
    </row>
    <row r="34" spans="1:34" x14ac:dyDescent="0.25">
      <c r="A34" s="15">
        <v>25</v>
      </c>
      <c r="B34" s="22" t="s">
        <v>168</v>
      </c>
      <c r="C34" s="17" t="s">
        <v>12</v>
      </c>
      <c r="D34" s="432">
        <f>'Пт День 5 Нед 2'!AC34</f>
        <v>-0.14699999999999999</v>
      </c>
      <c r="E34" s="432"/>
      <c r="F34" s="483"/>
      <c r="G34" s="483"/>
      <c r="H34" s="38"/>
      <c r="I34" s="38"/>
      <c r="J34" s="38" t="e">
        <f>(F34+#REF!+H34+I34)*$J$5</f>
        <v>#REF!</v>
      </c>
      <c r="K34" s="38" t="e">
        <f>(F34+G34+#REF!+H34+I34)*$K$5</f>
        <v>#REF!</v>
      </c>
      <c r="L34" s="348">
        <f t="shared" si="3"/>
        <v>0</v>
      </c>
      <c r="M34" s="144"/>
      <c r="N34" s="483"/>
      <c r="O34" s="483"/>
      <c r="P34" s="38"/>
      <c r="Q34" s="38"/>
      <c r="R34" s="38"/>
      <c r="S34" s="38">
        <f t="shared" si="0"/>
        <v>0</v>
      </c>
      <c r="T34" s="38">
        <f t="shared" si="1"/>
        <v>0</v>
      </c>
      <c r="U34" s="38"/>
      <c r="V34" s="38"/>
      <c r="W34" s="38"/>
      <c r="X34" s="203">
        <f t="shared" si="4"/>
        <v>0</v>
      </c>
      <c r="Y34" s="38"/>
      <c r="Z34" s="38"/>
      <c r="AA34" s="38"/>
      <c r="AB34" s="362">
        <f t="shared" si="5"/>
        <v>0</v>
      </c>
      <c r="AC34" s="194"/>
      <c r="AD34" s="38"/>
      <c r="AE34" s="38"/>
      <c r="AF34" s="170">
        <f t="shared" si="6"/>
        <v>0</v>
      </c>
      <c r="AG34" s="173">
        <f t="shared" si="7"/>
        <v>0</v>
      </c>
      <c r="AH34" s="428">
        <f t="shared" si="2"/>
        <v>-0.14699999999999999</v>
      </c>
    </row>
    <row r="35" spans="1:34" x14ac:dyDescent="0.25">
      <c r="A35" s="15">
        <v>26</v>
      </c>
      <c r="B35" s="22" t="s">
        <v>114</v>
      </c>
      <c r="C35" s="17" t="s">
        <v>12</v>
      </c>
      <c r="D35" s="432">
        <f>'Пт День 5 Нед 2'!AC35</f>
        <v>0</v>
      </c>
      <c r="E35" s="432"/>
      <c r="F35" s="483"/>
      <c r="G35" s="483"/>
      <c r="H35" s="38"/>
      <c r="I35" s="38"/>
      <c r="J35" s="38" t="e">
        <f>(F35+#REF!+H35+I35)*$J$5</f>
        <v>#REF!</v>
      </c>
      <c r="K35" s="38" t="e">
        <f>(F35+G35+#REF!+H35+I35)*$K$5</f>
        <v>#REF!</v>
      </c>
      <c r="L35" s="348">
        <f t="shared" si="3"/>
        <v>0</v>
      </c>
      <c r="M35" s="144"/>
      <c r="N35" s="483"/>
      <c r="O35" s="483"/>
      <c r="P35" s="38"/>
      <c r="Q35" s="38"/>
      <c r="R35" s="38"/>
      <c r="S35" s="38">
        <f t="shared" si="0"/>
        <v>0</v>
      </c>
      <c r="T35" s="38">
        <f t="shared" si="1"/>
        <v>0</v>
      </c>
      <c r="U35" s="38"/>
      <c r="V35" s="38"/>
      <c r="W35" s="38"/>
      <c r="X35" s="203">
        <f t="shared" si="4"/>
        <v>0</v>
      </c>
      <c r="Y35" s="38"/>
      <c r="Z35" s="38"/>
      <c r="AA35" s="38"/>
      <c r="AB35" s="362">
        <f t="shared" si="5"/>
        <v>0</v>
      </c>
      <c r="AC35" s="194"/>
      <c r="AD35" s="38"/>
      <c r="AE35" s="38"/>
      <c r="AF35" s="170">
        <f t="shared" si="6"/>
        <v>0</v>
      </c>
      <c r="AG35" s="173">
        <f t="shared" si="7"/>
        <v>0</v>
      </c>
      <c r="AH35" s="428">
        <f t="shared" si="2"/>
        <v>0</v>
      </c>
    </row>
    <row r="36" spans="1:34" x14ac:dyDescent="0.25">
      <c r="A36" s="6"/>
      <c r="B36" s="64" t="s">
        <v>20</v>
      </c>
      <c r="C36" s="52"/>
      <c r="D36" s="432">
        <f>'Пт День 5 Нед 2'!AC36</f>
        <v>0</v>
      </c>
      <c r="E36" s="52"/>
      <c r="F36" s="483"/>
      <c r="G36" s="483"/>
      <c r="H36" s="38"/>
      <c r="I36" s="38"/>
      <c r="J36" s="38" t="e">
        <f>(F36+#REF!+H36+I36)*$J$5</f>
        <v>#REF!</v>
      </c>
      <c r="K36" s="38" t="e">
        <f>(F36+G36+#REF!+H36+I36)*$K$5</f>
        <v>#REF!</v>
      </c>
      <c r="L36" s="348">
        <f t="shared" si="3"/>
        <v>0</v>
      </c>
      <c r="M36" s="144"/>
      <c r="N36" s="483"/>
      <c r="O36" s="483"/>
      <c r="P36" s="38"/>
      <c r="Q36" s="38"/>
      <c r="R36" s="38"/>
      <c r="S36" s="38">
        <f t="shared" si="0"/>
        <v>0</v>
      </c>
      <c r="T36" s="38">
        <f t="shared" si="1"/>
        <v>0</v>
      </c>
      <c r="U36" s="38"/>
      <c r="V36" s="38"/>
      <c r="W36" s="38"/>
      <c r="X36" s="203">
        <f t="shared" si="4"/>
        <v>0</v>
      </c>
      <c r="Y36" s="38"/>
      <c r="Z36" s="38"/>
      <c r="AA36" s="38"/>
      <c r="AB36" s="362">
        <f t="shared" si="5"/>
        <v>0</v>
      </c>
      <c r="AC36" s="194"/>
      <c r="AD36" s="38"/>
      <c r="AE36" s="38"/>
      <c r="AF36" s="170">
        <f t="shared" si="6"/>
        <v>0</v>
      </c>
      <c r="AG36" s="173">
        <f t="shared" si="7"/>
        <v>0</v>
      </c>
      <c r="AH36" s="428">
        <f t="shared" si="2"/>
        <v>0</v>
      </c>
    </row>
    <row r="37" spans="1:34" x14ac:dyDescent="0.25">
      <c r="A37" s="15">
        <v>27</v>
      </c>
      <c r="B37" s="19" t="s">
        <v>21</v>
      </c>
      <c r="C37" s="20" t="s">
        <v>12</v>
      </c>
      <c r="D37" s="432">
        <f>'Пт День 5 Нед 2'!AC37</f>
        <v>0</v>
      </c>
      <c r="E37" s="432"/>
      <c r="F37" s="483"/>
      <c r="G37" s="483"/>
      <c r="H37" s="38"/>
      <c r="I37" s="38"/>
      <c r="J37" s="38" t="e">
        <f>(F37+#REF!+H37+I37)*$J$5</f>
        <v>#REF!</v>
      </c>
      <c r="K37" s="38" t="e">
        <f>(F37+G37+#REF!+H37+I37)*$K$5</f>
        <v>#REF!</v>
      </c>
      <c r="L37" s="348">
        <f t="shared" si="3"/>
        <v>0</v>
      </c>
      <c r="M37" s="144"/>
      <c r="N37" s="483"/>
      <c r="O37" s="483"/>
      <c r="P37" s="38"/>
      <c r="Q37" s="38"/>
      <c r="R37" s="38"/>
      <c r="S37" s="38">
        <f t="shared" si="0"/>
        <v>0</v>
      </c>
      <c r="T37" s="38">
        <f t="shared" si="1"/>
        <v>0</v>
      </c>
      <c r="U37" s="38"/>
      <c r="V37" s="38"/>
      <c r="W37" s="38"/>
      <c r="X37" s="203">
        <f t="shared" si="4"/>
        <v>0</v>
      </c>
      <c r="Y37" s="38"/>
      <c r="Z37" s="38"/>
      <c r="AA37" s="38"/>
      <c r="AB37" s="362">
        <f t="shared" si="5"/>
        <v>0</v>
      </c>
      <c r="AC37" s="194"/>
      <c r="AD37" s="38"/>
      <c r="AE37" s="38"/>
      <c r="AF37" s="170">
        <f t="shared" si="6"/>
        <v>0</v>
      </c>
      <c r="AG37" s="173">
        <f t="shared" si="7"/>
        <v>0</v>
      </c>
      <c r="AH37" s="428">
        <f t="shared" si="2"/>
        <v>0</v>
      </c>
    </row>
    <row r="38" spans="1:34" x14ac:dyDescent="0.25">
      <c r="A38" s="15">
        <v>28</v>
      </c>
      <c r="B38" s="19" t="s">
        <v>22</v>
      </c>
      <c r="C38" s="20" t="s">
        <v>12</v>
      </c>
      <c r="D38" s="432">
        <f>'Пт День 5 Нед 2'!AC38</f>
        <v>-0.30932000000000004</v>
      </c>
      <c r="E38" s="432"/>
      <c r="F38" s="483"/>
      <c r="G38" s="483"/>
      <c r="H38" s="38"/>
      <c r="I38" s="38"/>
      <c r="J38" s="38" t="e">
        <f>(F38+#REF!+H38+I38)*$J$5</f>
        <v>#REF!</v>
      </c>
      <c r="K38" s="38" t="e">
        <f>(F38+G38+#REF!+H38+I38)*$K$5</f>
        <v>#REF!</v>
      </c>
      <c r="L38" s="348">
        <f t="shared" si="3"/>
        <v>0</v>
      </c>
      <c r="M38" s="144"/>
      <c r="N38" s="483"/>
      <c r="O38" s="483"/>
      <c r="P38" s="38"/>
      <c r="Q38" s="38"/>
      <c r="R38" s="38"/>
      <c r="S38" s="38">
        <f t="shared" si="0"/>
        <v>0</v>
      </c>
      <c r="T38" s="38">
        <f t="shared" si="1"/>
        <v>0</v>
      </c>
      <c r="U38" s="38"/>
      <c r="V38" s="38"/>
      <c r="W38" s="38"/>
      <c r="X38" s="203">
        <f t="shared" si="4"/>
        <v>0</v>
      </c>
      <c r="Y38" s="38"/>
      <c r="Z38" s="38"/>
      <c r="AA38" s="38"/>
      <c r="AB38" s="362">
        <f t="shared" si="5"/>
        <v>0</v>
      </c>
      <c r="AC38" s="194"/>
      <c r="AD38" s="38"/>
      <c r="AE38" s="38"/>
      <c r="AF38" s="170">
        <f t="shared" si="6"/>
        <v>0</v>
      </c>
      <c r="AG38" s="173">
        <f t="shared" si="7"/>
        <v>0</v>
      </c>
      <c r="AH38" s="428">
        <f t="shared" si="2"/>
        <v>-0.30932000000000004</v>
      </c>
    </row>
    <row r="39" spans="1:34" x14ac:dyDescent="0.25">
      <c r="A39" s="15">
        <v>29</v>
      </c>
      <c r="B39" s="31" t="s">
        <v>209</v>
      </c>
      <c r="C39" s="20" t="s">
        <v>12</v>
      </c>
      <c r="D39" s="432">
        <f>'Пт День 5 Нед 2'!AC39</f>
        <v>-0.23624000000000001</v>
      </c>
      <c r="E39" s="432"/>
      <c r="F39" s="483"/>
      <c r="G39" s="483"/>
      <c r="H39" s="38"/>
      <c r="I39" s="38"/>
      <c r="J39" s="38" t="e">
        <f>(F39+#REF!+H39+I39)*$J$5</f>
        <v>#REF!</v>
      </c>
      <c r="K39" s="38" t="e">
        <f>(F39+G39+#REF!+H39+I39)*$K$5</f>
        <v>#REF!</v>
      </c>
      <c r="L39" s="348">
        <f t="shared" si="3"/>
        <v>0</v>
      </c>
      <c r="M39" s="144"/>
      <c r="N39" s="483"/>
      <c r="O39" s="483"/>
      <c r="P39" s="38"/>
      <c r="Q39" s="38"/>
      <c r="R39" s="38"/>
      <c r="S39" s="38">
        <f t="shared" ref="S39:S70" si="8">(M39+N39+O39+P39+Q39)*$S$5</f>
        <v>0</v>
      </c>
      <c r="T39" s="38">
        <f t="shared" ref="T39:T70" si="9">(N39+O39+P39+R39+M39)*$T$5</f>
        <v>0</v>
      </c>
      <c r="U39" s="38"/>
      <c r="V39" s="38"/>
      <c r="W39" s="38"/>
      <c r="X39" s="203">
        <f t="shared" si="4"/>
        <v>0</v>
      </c>
      <c r="Y39" s="38"/>
      <c r="Z39" s="38"/>
      <c r="AA39" s="38"/>
      <c r="AB39" s="362">
        <f t="shared" si="5"/>
        <v>0</v>
      </c>
      <c r="AC39" s="194"/>
      <c r="AD39" s="38"/>
      <c r="AE39" s="38"/>
      <c r="AF39" s="170">
        <f t="shared" si="6"/>
        <v>0</v>
      </c>
      <c r="AG39" s="173">
        <f t="shared" si="7"/>
        <v>0</v>
      </c>
      <c r="AH39" s="428">
        <f t="shared" ref="AH39:AH70" si="10">(D39+E38)-AG39</f>
        <v>-0.23624000000000001</v>
      </c>
    </row>
    <row r="40" spans="1:34" x14ac:dyDescent="0.25">
      <c r="A40" s="6"/>
      <c r="B40" s="64" t="s">
        <v>23</v>
      </c>
      <c r="C40" s="52"/>
      <c r="D40" s="432">
        <f>'Пт День 5 Нед 2'!AC40</f>
        <v>0</v>
      </c>
      <c r="E40" s="52"/>
      <c r="F40" s="501"/>
      <c r="G40" s="501"/>
      <c r="H40" s="147"/>
      <c r="I40" s="147"/>
      <c r="J40" s="38" t="e">
        <f>(F40+#REF!+H40+I40)*$J$5</f>
        <v>#REF!</v>
      </c>
      <c r="K40" s="38" t="e">
        <f>(F40+G40+#REF!+H40+I40)*$K$5</f>
        <v>#REF!</v>
      </c>
      <c r="L40" s="348">
        <f t="shared" si="3"/>
        <v>0</v>
      </c>
      <c r="M40" s="146"/>
      <c r="N40" s="501"/>
      <c r="O40" s="501"/>
      <c r="P40" s="147"/>
      <c r="Q40" s="147"/>
      <c r="R40" s="147"/>
      <c r="S40" s="38">
        <f t="shared" si="8"/>
        <v>0</v>
      </c>
      <c r="T40" s="38">
        <f t="shared" si="9"/>
        <v>0</v>
      </c>
      <c r="U40" s="38"/>
      <c r="V40" s="147"/>
      <c r="W40" s="147"/>
      <c r="X40" s="203">
        <f t="shared" si="4"/>
        <v>0</v>
      </c>
      <c r="Y40" s="147"/>
      <c r="Z40" s="147"/>
      <c r="AA40" s="147"/>
      <c r="AB40" s="362">
        <f t="shared" si="5"/>
        <v>0</v>
      </c>
      <c r="AC40" s="195"/>
      <c r="AD40" s="147"/>
      <c r="AE40" s="147"/>
      <c r="AF40" s="170">
        <f t="shared" si="6"/>
        <v>0</v>
      </c>
      <c r="AG40" s="173">
        <f t="shared" si="7"/>
        <v>0</v>
      </c>
      <c r="AH40" s="428">
        <f t="shared" si="10"/>
        <v>0</v>
      </c>
    </row>
    <row r="41" spans="1:34" x14ac:dyDescent="0.25">
      <c r="A41" s="15">
        <v>30</v>
      </c>
      <c r="B41" s="16" t="s">
        <v>24</v>
      </c>
      <c r="C41" s="17" t="s">
        <v>12</v>
      </c>
      <c r="D41" s="432">
        <f>'Пт День 5 Нед 2'!AC41</f>
        <v>-0.01</v>
      </c>
      <c r="E41" s="432"/>
      <c r="F41" s="483"/>
      <c r="G41" s="483"/>
      <c r="H41" s="38"/>
      <c r="I41" s="38"/>
      <c r="J41" s="38" t="e">
        <f>(F41+#REF!+H41+I41)*$J$5</f>
        <v>#REF!</v>
      </c>
      <c r="K41" s="38" t="e">
        <f>(F41+G41+#REF!+H41+I41)*$K$5</f>
        <v>#REF!</v>
      </c>
      <c r="L41" s="348">
        <f t="shared" si="3"/>
        <v>0</v>
      </c>
      <c r="M41" s="144"/>
      <c r="N41" s="483"/>
      <c r="O41" s="483"/>
      <c r="P41" s="38"/>
      <c r="Q41" s="38"/>
      <c r="R41" s="38"/>
      <c r="S41" s="38">
        <f t="shared" si="8"/>
        <v>0</v>
      </c>
      <c r="T41" s="38">
        <f t="shared" si="9"/>
        <v>0</v>
      </c>
      <c r="U41" s="38"/>
      <c r="V41" s="38"/>
      <c r="W41" s="38"/>
      <c r="X41" s="203">
        <f t="shared" si="4"/>
        <v>0</v>
      </c>
      <c r="Y41" s="38"/>
      <c r="Z41" s="38"/>
      <c r="AA41" s="38"/>
      <c r="AB41" s="362">
        <f t="shared" si="5"/>
        <v>0</v>
      </c>
      <c r="AC41" s="194"/>
      <c r="AD41" s="38"/>
      <c r="AE41" s="38"/>
      <c r="AF41" s="170">
        <f t="shared" si="6"/>
        <v>0</v>
      </c>
      <c r="AG41" s="173">
        <f t="shared" si="7"/>
        <v>0</v>
      </c>
      <c r="AH41" s="428">
        <f t="shared" si="10"/>
        <v>-0.01</v>
      </c>
    </row>
    <row r="42" spans="1:34" x14ac:dyDescent="0.25">
      <c r="A42" s="15">
        <v>31</v>
      </c>
      <c r="B42" s="19" t="s">
        <v>25</v>
      </c>
      <c r="C42" s="20" t="s">
        <v>12</v>
      </c>
      <c r="D42" s="432">
        <f>'Пт День 5 Нед 2'!AC42</f>
        <v>0</v>
      </c>
      <c r="E42" s="432"/>
      <c r="F42" s="483"/>
      <c r="G42" s="483"/>
      <c r="H42" s="38"/>
      <c r="I42" s="38"/>
      <c r="J42" s="38" t="e">
        <f>(F42+#REF!+H42+I42)*$J$5</f>
        <v>#REF!</v>
      </c>
      <c r="K42" s="38" t="e">
        <f>(F42+G42+#REF!+H42+I42)*$K$5</f>
        <v>#REF!</v>
      </c>
      <c r="L42" s="348">
        <f t="shared" si="3"/>
        <v>0</v>
      </c>
      <c r="M42" s="144"/>
      <c r="N42" s="483"/>
      <c r="O42" s="483"/>
      <c r="P42" s="38"/>
      <c r="Q42" s="38"/>
      <c r="R42" s="38"/>
      <c r="S42" s="38">
        <f t="shared" si="8"/>
        <v>0</v>
      </c>
      <c r="T42" s="38">
        <f t="shared" si="9"/>
        <v>0</v>
      </c>
      <c r="U42" s="38"/>
      <c r="V42" s="38"/>
      <c r="W42" s="38"/>
      <c r="X42" s="203">
        <f t="shared" si="4"/>
        <v>0</v>
      </c>
      <c r="Y42" s="38"/>
      <c r="Z42" s="38"/>
      <c r="AA42" s="38"/>
      <c r="AB42" s="362">
        <f t="shared" si="5"/>
        <v>0</v>
      </c>
      <c r="AC42" s="194"/>
      <c r="AD42" s="38"/>
      <c r="AE42" s="38"/>
      <c r="AF42" s="170">
        <f t="shared" si="6"/>
        <v>0</v>
      </c>
      <c r="AG42" s="173">
        <f t="shared" si="7"/>
        <v>0</v>
      </c>
      <c r="AH42" s="428">
        <f t="shared" si="10"/>
        <v>0</v>
      </c>
    </row>
    <row r="43" spans="1:34" x14ac:dyDescent="0.25">
      <c r="A43" s="15">
        <v>32</v>
      </c>
      <c r="B43" s="19" t="s">
        <v>26</v>
      </c>
      <c r="C43" s="20" t="s">
        <v>12</v>
      </c>
      <c r="D43" s="432">
        <f>'Пт День 5 Нед 2'!AC43</f>
        <v>-0.21429999999999999</v>
      </c>
      <c r="E43" s="432"/>
      <c r="F43" s="483"/>
      <c r="G43" s="483"/>
      <c r="H43" s="38"/>
      <c r="I43" s="38"/>
      <c r="J43" s="38" t="e">
        <f>(F43+#REF!+H43+I43)*$J$5</f>
        <v>#REF!</v>
      </c>
      <c r="K43" s="38" t="e">
        <f>(F43+G43+#REF!+H43+I43)*$K$5</f>
        <v>#REF!</v>
      </c>
      <c r="L43" s="348">
        <f t="shared" si="3"/>
        <v>0</v>
      </c>
      <c r="M43" s="144"/>
      <c r="N43" s="483"/>
      <c r="O43" s="483"/>
      <c r="P43" s="38"/>
      <c r="Q43" s="38"/>
      <c r="R43" s="38"/>
      <c r="S43" s="38">
        <f t="shared" si="8"/>
        <v>0</v>
      </c>
      <c r="T43" s="38">
        <f t="shared" si="9"/>
        <v>0</v>
      </c>
      <c r="U43" s="38"/>
      <c r="V43" s="38"/>
      <c r="W43" s="38"/>
      <c r="X43" s="203">
        <f t="shared" si="4"/>
        <v>0</v>
      </c>
      <c r="Y43" s="38"/>
      <c r="Z43" s="38"/>
      <c r="AA43" s="38"/>
      <c r="AB43" s="362">
        <f t="shared" si="5"/>
        <v>0</v>
      </c>
      <c r="AC43" s="194"/>
      <c r="AD43" s="38"/>
      <c r="AE43" s="38"/>
      <c r="AF43" s="170">
        <f t="shared" si="6"/>
        <v>0</v>
      </c>
      <c r="AG43" s="173">
        <f t="shared" si="7"/>
        <v>0</v>
      </c>
      <c r="AH43" s="428">
        <f t="shared" si="10"/>
        <v>-0.21429999999999999</v>
      </c>
    </row>
    <row r="44" spans="1:34" x14ac:dyDescent="0.25">
      <c r="A44" s="15">
        <v>33</v>
      </c>
      <c r="B44" s="19" t="s">
        <v>27</v>
      </c>
      <c r="C44" s="20" t="s">
        <v>12</v>
      </c>
      <c r="D44" s="432">
        <f>'Пт День 5 Нед 2'!AC44</f>
        <v>-0.6048</v>
      </c>
      <c r="E44" s="432"/>
      <c r="F44" s="483"/>
      <c r="G44" s="483"/>
      <c r="H44" s="38"/>
      <c r="I44" s="38"/>
      <c r="J44" s="38" t="e">
        <f>(F44+#REF!+H44+I44)*$J$5</f>
        <v>#REF!</v>
      </c>
      <c r="K44" s="38" t="e">
        <f>(F44+G44+#REF!+H44+I44)*$K$5</f>
        <v>#REF!</v>
      </c>
      <c r="L44" s="348">
        <f t="shared" si="3"/>
        <v>0</v>
      </c>
      <c r="M44" s="144"/>
      <c r="N44" s="483"/>
      <c r="O44" s="483"/>
      <c r="P44" s="38"/>
      <c r="Q44" s="38"/>
      <c r="R44" s="38"/>
      <c r="S44" s="38">
        <f t="shared" si="8"/>
        <v>0</v>
      </c>
      <c r="T44" s="38">
        <f t="shared" si="9"/>
        <v>0</v>
      </c>
      <c r="U44" s="38"/>
      <c r="V44" s="38"/>
      <c r="W44" s="38"/>
      <c r="X44" s="203">
        <f t="shared" si="4"/>
        <v>0</v>
      </c>
      <c r="Y44" s="38"/>
      <c r="Z44" s="38"/>
      <c r="AA44" s="38"/>
      <c r="AB44" s="362">
        <f t="shared" si="5"/>
        <v>0</v>
      </c>
      <c r="AC44" s="194"/>
      <c r="AD44" s="38"/>
      <c r="AE44" s="38"/>
      <c r="AF44" s="170">
        <f t="shared" si="6"/>
        <v>0</v>
      </c>
      <c r="AG44" s="173">
        <f t="shared" si="7"/>
        <v>0</v>
      </c>
      <c r="AH44" s="428">
        <f t="shared" si="10"/>
        <v>-0.6048</v>
      </c>
    </row>
    <row r="45" spans="1:34" x14ac:dyDescent="0.25">
      <c r="A45" s="15">
        <v>34</v>
      </c>
      <c r="B45" s="16" t="s">
        <v>28</v>
      </c>
      <c r="C45" s="17" t="s">
        <v>12</v>
      </c>
      <c r="D45" s="432">
        <f>'Пт День 5 Нед 2'!AC45</f>
        <v>0</v>
      </c>
      <c r="E45" s="432"/>
      <c r="F45" s="483"/>
      <c r="G45" s="483"/>
      <c r="H45" s="38"/>
      <c r="I45" s="38"/>
      <c r="J45" s="38" t="e">
        <f>(F45+#REF!+H45+I45)*$J$5</f>
        <v>#REF!</v>
      </c>
      <c r="K45" s="38" t="e">
        <f>(F45+G45+#REF!+H45+I45)*$K$5</f>
        <v>#REF!</v>
      </c>
      <c r="L45" s="348">
        <f t="shared" si="3"/>
        <v>0</v>
      </c>
      <c r="M45" s="144"/>
      <c r="N45" s="483"/>
      <c r="O45" s="483"/>
      <c r="P45" s="38"/>
      <c r="Q45" s="38"/>
      <c r="R45" s="38"/>
      <c r="S45" s="38">
        <f t="shared" si="8"/>
        <v>0</v>
      </c>
      <c r="T45" s="38">
        <f t="shared" si="9"/>
        <v>0</v>
      </c>
      <c r="U45" s="38"/>
      <c r="V45" s="38"/>
      <c r="W45" s="38"/>
      <c r="X45" s="203">
        <f t="shared" si="4"/>
        <v>0</v>
      </c>
      <c r="Y45" s="38"/>
      <c r="Z45" s="38"/>
      <c r="AA45" s="38"/>
      <c r="AB45" s="362">
        <f t="shared" si="5"/>
        <v>0</v>
      </c>
      <c r="AC45" s="194"/>
      <c r="AD45" s="38"/>
      <c r="AE45" s="38"/>
      <c r="AF45" s="170">
        <f t="shared" si="6"/>
        <v>0</v>
      </c>
      <c r="AG45" s="173">
        <f t="shared" si="7"/>
        <v>0</v>
      </c>
      <c r="AH45" s="428">
        <f t="shared" si="10"/>
        <v>0</v>
      </c>
    </row>
    <row r="46" spans="1:34" x14ac:dyDescent="0.25">
      <c r="A46" s="15">
        <v>35</v>
      </c>
      <c r="B46" s="16" t="s">
        <v>29</v>
      </c>
      <c r="C46" s="17" t="s">
        <v>12</v>
      </c>
      <c r="D46" s="432">
        <f>'Пт День 5 Нед 2'!AC46</f>
        <v>-0.29620000000000002</v>
      </c>
      <c r="E46" s="432"/>
      <c r="F46" s="483"/>
      <c r="G46" s="483"/>
      <c r="H46" s="38"/>
      <c r="I46" s="38"/>
      <c r="J46" s="38" t="e">
        <f>(F46+#REF!+H46+I46)*$J$5</f>
        <v>#REF!</v>
      </c>
      <c r="K46" s="38" t="e">
        <f>(F46+G46+#REF!+H46+I46)*$K$5</f>
        <v>#REF!</v>
      </c>
      <c r="L46" s="348">
        <f t="shared" si="3"/>
        <v>0</v>
      </c>
      <c r="M46" s="144"/>
      <c r="N46" s="483"/>
      <c r="O46" s="483"/>
      <c r="P46" s="38"/>
      <c r="Q46" s="38"/>
      <c r="R46" s="38"/>
      <c r="S46" s="38">
        <f t="shared" si="8"/>
        <v>0</v>
      </c>
      <c r="T46" s="38">
        <f t="shared" si="9"/>
        <v>0</v>
      </c>
      <c r="U46" s="38"/>
      <c r="V46" s="38"/>
      <c r="W46" s="38"/>
      <c r="X46" s="203">
        <f t="shared" si="4"/>
        <v>0</v>
      </c>
      <c r="Y46" s="169">
        <v>6.0999999999999999E-2</v>
      </c>
      <c r="Z46" s="38"/>
      <c r="AA46" s="38"/>
      <c r="AB46" s="362">
        <f t="shared" si="5"/>
        <v>0</v>
      </c>
      <c r="AC46" s="194"/>
      <c r="AD46" s="38"/>
      <c r="AE46" s="38"/>
      <c r="AF46" s="170">
        <f t="shared" si="6"/>
        <v>0</v>
      </c>
      <c r="AG46" s="173">
        <f t="shared" si="7"/>
        <v>0</v>
      </c>
      <c r="AH46" s="428">
        <f t="shared" si="10"/>
        <v>-0.29620000000000002</v>
      </c>
    </row>
    <row r="47" spans="1:34" x14ac:dyDescent="0.25">
      <c r="A47" s="15">
        <v>36</v>
      </c>
      <c r="B47" s="16" t="s">
        <v>30</v>
      </c>
      <c r="C47" s="17" t="s">
        <v>12</v>
      </c>
      <c r="D47" s="432">
        <f>'Пт День 5 Нед 2'!AC47</f>
        <v>0</v>
      </c>
      <c r="E47" s="432"/>
      <c r="F47" s="483"/>
      <c r="G47" s="483"/>
      <c r="H47" s="38"/>
      <c r="I47" s="38"/>
      <c r="J47" s="38" t="e">
        <f>(F47+#REF!+H47+I47)*$J$5</f>
        <v>#REF!</v>
      </c>
      <c r="K47" s="38" t="e">
        <f>(F47+G47+#REF!+H47+I47)*$K$5</f>
        <v>#REF!</v>
      </c>
      <c r="L47" s="348">
        <f t="shared" si="3"/>
        <v>0</v>
      </c>
      <c r="M47" s="144"/>
      <c r="N47" s="483"/>
      <c r="O47" s="483"/>
      <c r="P47" s="38"/>
      <c r="Q47" s="38"/>
      <c r="R47" s="38"/>
      <c r="S47" s="38">
        <f t="shared" si="8"/>
        <v>0</v>
      </c>
      <c r="T47" s="38">
        <f t="shared" si="9"/>
        <v>0</v>
      </c>
      <c r="U47" s="38"/>
      <c r="V47" s="38"/>
      <c r="W47" s="38"/>
      <c r="X47" s="203">
        <f t="shared" si="4"/>
        <v>0</v>
      </c>
      <c r="Y47" s="38"/>
      <c r="Z47" s="38"/>
      <c r="AA47" s="38"/>
      <c r="AB47" s="362">
        <f t="shared" si="5"/>
        <v>0</v>
      </c>
      <c r="AC47" s="194"/>
      <c r="AD47" s="38"/>
      <c r="AE47" s="38"/>
      <c r="AF47" s="170">
        <f t="shared" si="6"/>
        <v>0</v>
      </c>
      <c r="AG47" s="173">
        <f t="shared" si="7"/>
        <v>0</v>
      </c>
      <c r="AH47" s="428">
        <f t="shared" si="10"/>
        <v>0</v>
      </c>
    </row>
    <row r="48" spans="1:34" x14ac:dyDescent="0.25">
      <c r="A48" s="15">
        <v>37</v>
      </c>
      <c r="B48" s="16" t="s">
        <v>31</v>
      </c>
      <c r="C48" s="17" t="s">
        <v>12</v>
      </c>
      <c r="D48" s="432">
        <f>'Пт День 5 Нед 2'!AC48</f>
        <v>-5.0000000000000001E-3</v>
      </c>
      <c r="E48" s="432"/>
      <c r="F48" s="483"/>
      <c r="G48" s="483"/>
      <c r="H48" s="38"/>
      <c r="I48" s="38"/>
      <c r="J48" s="38" t="e">
        <f>(F48+#REF!+H48+I48)*$J$5</f>
        <v>#REF!</v>
      </c>
      <c r="K48" s="38" t="e">
        <f>(F48+G48+#REF!+H48+I48)*$K$5</f>
        <v>#REF!</v>
      </c>
      <c r="L48" s="348">
        <f t="shared" si="3"/>
        <v>0</v>
      </c>
      <c r="M48" s="144"/>
      <c r="N48" s="483"/>
      <c r="O48" s="483"/>
      <c r="P48" s="38"/>
      <c r="Q48" s="38"/>
      <c r="R48" s="38"/>
      <c r="S48" s="38">
        <f t="shared" si="8"/>
        <v>0</v>
      </c>
      <c r="T48" s="38">
        <f t="shared" si="9"/>
        <v>0</v>
      </c>
      <c r="U48" s="38"/>
      <c r="V48" s="38"/>
      <c r="W48" s="38"/>
      <c r="X48" s="203">
        <f t="shared" si="4"/>
        <v>0</v>
      </c>
      <c r="Y48" s="38"/>
      <c r="Z48" s="38"/>
      <c r="AA48" s="38"/>
      <c r="AB48" s="362">
        <f t="shared" si="5"/>
        <v>0</v>
      </c>
      <c r="AC48" s="194"/>
      <c r="AD48" s="38"/>
      <c r="AE48" s="38"/>
      <c r="AF48" s="170">
        <f t="shared" si="6"/>
        <v>0</v>
      </c>
      <c r="AG48" s="173">
        <f t="shared" si="7"/>
        <v>0</v>
      </c>
      <c r="AH48" s="428">
        <f t="shared" si="10"/>
        <v>-5.0000000000000001E-3</v>
      </c>
    </row>
    <row r="49" spans="1:34" x14ac:dyDescent="0.25">
      <c r="A49" s="15">
        <v>38</v>
      </c>
      <c r="B49" s="16" t="s">
        <v>32</v>
      </c>
      <c r="C49" s="17" t="s">
        <v>12</v>
      </c>
      <c r="D49" s="432">
        <f>'Пт День 5 Нед 2'!AC49</f>
        <v>0</v>
      </c>
      <c r="E49" s="432"/>
      <c r="F49" s="483"/>
      <c r="G49" s="483"/>
      <c r="H49" s="38"/>
      <c r="I49" s="38"/>
      <c r="J49" s="38" t="e">
        <f>(F49+#REF!+H49+I49)*$J$5</f>
        <v>#REF!</v>
      </c>
      <c r="K49" s="38" t="e">
        <f>(F49+G49+#REF!+H49+I49)*$K$5</f>
        <v>#REF!</v>
      </c>
      <c r="L49" s="348">
        <f t="shared" si="3"/>
        <v>0</v>
      </c>
      <c r="M49" s="144"/>
      <c r="N49" s="483"/>
      <c r="O49" s="483"/>
      <c r="P49" s="38"/>
      <c r="Q49" s="38"/>
      <c r="R49" s="38"/>
      <c r="S49" s="38">
        <f t="shared" si="8"/>
        <v>0</v>
      </c>
      <c r="T49" s="38">
        <f t="shared" si="9"/>
        <v>0</v>
      </c>
      <c r="U49" s="38"/>
      <c r="V49" s="38"/>
      <c r="W49" s="38"/>
      <c r="X49" s="203">
        <f t="shared" si="4"/>
        <v>0</v>
      </c>
      <c r="Y49" s="38"/>
      <c r="Z49" s="38"/>
      <c r="AA49" s="38"/>
      <c r="AB49" s="362">
        <f t="shared" si="5"/>
        <v>0</v>
      </c>
      <c r="AC49" s="194"/>
      <c r="AD49" s="38"/>
      <c r="AE49" s="38"/>
      <c r="AF49" s="170">
        <f t="shared" si="6"/>
        <v>0</v>
      </c>
      <c r="AG49" s="173">
        <f t="shared" si="7"/>
        <v>0</v>
      </c>
      <c r="AH49" s="428">
        <f t="shared" si="10"/>
        <v>0</v>
      </c>
    </row>
    <row r="50" spans="1:34" x14ac:dyDescent="0.25">
      <c r="A50" s="15">
        <v>39</v>
      </c>
      <c r="B50" s="16" t="s">
        <v>33</v>
      </c>
      <c r="C50" s="17" t="s">
        <v>12</v>
      </c>
      <c r="D50" s="432">
        <f>'Пт День 5 Нед 2'!AC50</f>
        <v>0</v>
      </c>
      <c r="E50" s="432"/>
      <c r="F50" s="483"/>
      <c r="G50" s="483"/>
      <c r="H50" s="38"/>
      <c r="I50" s="38"/>
      <c r="J50" s="38" t="e">
        <f>(F50+#REF!+H50+I50)*$J$5</f>
        <v>#REF!</v>
      </c>
      <c r="K50" s="38" t="e">
        <f>(F50+G50+#REF!+H50+I50)*$K$5</f>
        <v>#REF!</v>
      </c>
      <c r="L50" s="348">
        <f t="shared" si="3"/>
        <v>0</v>
      </c>
      <c r="M50" s="144"/>
      <c r="N50" s="483"/>
      <c r="O50" s="483"/>
      <c r="P50" s="38"/>
      <c r="Q50" s="38"/>
      <c r="R50" s="38"/>
      <c r="S50" s="38">
        <f t="shared" si="8"/>
        <v>0</v>
      </c>
      <c r="T50" s="38">
        <f t="shared" si="9"/>
        <v>0</v>
      </c>
      <c r="U50" s="38"/>
      <c r="V50" s="38"/>
      <c r="W50" s="38"/>
      <c r="X50" s="203">
        <f t="shared" si="4"/>
        <v>0</v>
      </c>
      <c r="Y50" s="38"/>
      <c r="Z50" s="38"/>
      <c r="AA50" s="38"/>
      <c r="AB50" s="362">
        <f t="shared" si="5"/>
        <v>0</v>
      </c>
      <c r="AC50" s="194"/>
      <c r="AD50" s="38"/>
      <c r="AE50" s="38"/>
      <c r="AF50" s="170">
        <f t="shared" si="6"/>
        <v>0</v>
      </c>
      <c r="AG50" s="173">
        <f t="shared" si="7"/>
        <v>0</v>
      </c>
      <c r="AH50" s="428">
        <f t="shared" si="10"/>
        <v>0</v>
      </c>
    </row>
    <row r="51" spans="1:34" x14ac:dyDescent="0.25">
      <c r="A51" s="15">
        <v>40</v>
      </c>
      <c r="B51" s="16" t="s">
        <v>34</v>
      </c>
      <c r="C51" s="17" t="s">
        <v>12</v>
      </c>
      <c r="D51" s="432">
        <f>'Пт День 5 Нед 2'!AC51</f>
        <v>-2.9500000000000002E-2</v>
      </c>
      <c r="E51" s="432"/>
      <c r="F51" s="483"/>
      <c r="G51" s="483"/>
      <c r="H51" s="38"/>
      <c r="I51" s="38"/>
      <c r="J51" s="38" t="e">
        <f>(F51+#REF!+H51+I51)*$J$5</f>
        <v>#REF!</v>
      </c>
      <c r="K51" s="38" t="e">
        <f>(F51+G51+#REF!+H51+I51)*$K$5</f>
        <v>#REF!</v>
      </c>
      <c r="L51" s="348">
        <f t="shared" si="3"/>
        <v>0</v>
      </c>
      <c r="M51" s="144"/>
      <c r="N51" s="483"/>
      <c r="O51" s="483"/>
      <c r="P51" s="38"/>
      <c r="Q51" s="38"/>
      <c r="R51" s="38"/>
      <c r="S51" s="38">
        <f t="shared" si="8"/>
        <v>0</v>
      </c>
      <c r="T51" s="38">
        <f t="shared" si="9"/>
        <v>0</v>
      </c>
      <c r="U51" s="38"/>
      <c r="V51" s="38"/>
      <c r="W51" s="38"/>
      <c r="X51" s="203">
        <f t="shared" si="4"/>
        <v>0</v>
      </c>
      <c r="Y51" s="38"/>
      <c r="Z51" s="38"/>
      <c r="AA51" s="38"/>
      <c r="AB51" s="362">
        <f t="shared" si="5"/>
        <v>0</v>
      </c>
      <c r="AC51" s="194"/>
      <c r="AD51" s="38"/>
      <c r="AE51" s="38"/>
      <c r="AF51" s="170">
        <f t="shared" si="6"/>
        <v>0</v>
      </c>
      <c r="AG51" s="173">
        <f t="shared" si="7"/>
        <v>0</v>
      </c>
      <c r="AH51" s="428">
        <f t="shared" si="10"/>
        <v>-2.9500000000000002E-2</v>
      </c>
    </row>
    <row r="52" spans="1:34" x14ac:dyDescent="0.25">
      <c r="A52" s="15">
        <v>41</v>
      </c>
      <c r="B52" s="19" t="s">
        <v>35</v>
      </c>
      <c r="C52" s="20" t="s">
        <v>12</v>
      </c>
      <c r="D52" s="432">
        <f>'Пт День 5 Нед 2'!AC52</f>
        <v>-0.56120000000000003</v>
      </c>
      <c r="E52" s="432"/>
      <c r="F52" s="483"/>
      <c r="G52" s="483"/>
      <c r="H52" s="38"/>
      <c r="I52" s="38"/>
      <c r="J52" s="38" t="e">
        <f>(F52+#REF!+H52+I52)*$J$5</f>
        <v>#REF!</v>
      </c>
      <c r="K52" s="38" t="e">
        <f>(F52+G52+#REF!+H52+I52)*$K$5</f>
        <v>#REF!</v>
      </c>
      <c r="L52" s="348">
        <f t="shared" si="3"/>
        <v>0</v>
      </c>
      <c r="M52" s="144"/>
      <c r="N52" s="483"/>
      <c r="O52" s="483"/>
      <c r="P52" s="38"/>
      <c r="Q52" s="38"/>
      <c r="R52" s="38"/>
      <c r="S52" s="38">
        <f t="shared" si="8"/>
        <v>0</v>
      </c>
      <c r="T52" s="38">
        <f t="shared" si="9"/>
        <v>0</v>
      </c>
      <c r="U52" s="38"/>
      <c r="V52" s="38"/>
      <c r="W52" s="38"/>
      <c r="X52" s="203">
        <f t="shared" si="4"/>
        <v>0</v>
      </c>
      <c r="Y52" s="38"/>
      <c r="Z52" s="38"/>
      <c r="AA52" s="38"/>
      <c r="AB52" s="362">
        <f t="shared" si="5"/>
        <v>0</v>
      </c>
      <c r="AC52" s="194"/>
      <c r="AD52" s="38"/>
      <c r="AE52" s="38"/>
      <c r="AF52" s="170">
        <f t="shared" si="6"/>
        <v>0</v>
      </c>
      <c r="AG52" s="173">
        <f t="shared" si="7"/>
        <v>0</v>
      </c>
      <c r="AH52" s="428">
        <f t="shared" si="10"/>
        <v>-0.56120000000000003</v>
      </c>
    </row>
    <row r="53" spans="1:34" x14ac:dyDescent="0.25">
      <c r="A53" s="15">
        <v>42</v>
      </c>
      <c r="B53" s="22" t="s">
        <v>39</v>
      </c>
      <c r="C53" s="23" t="s">
        <v>12</v>
      </c>
      <c r="D53" s="432">
        <f>'Пт День 5 Нед 2'!AC53</f>
        <v>0</v>
      </c>
      <c r="E53" s="433"/>
      <c r="F53" s="483"/>
      <c r="G53" s="483"/>
      <c r="H53" s="38"/>
      <c r="I53" s="38"/>
      <c r="J53" s="38" t="e">
        <f>(F53+#REF!+H53+I53)*$J$5</f>
        <v>#REF!</v>
      </c>
      <c r="K53" s="38" t="e">
        <f>(F53+G53+#REF!+H53+I53)*$K$5</f>
        <v>#REF!</v>
      </c>
      <c r="L53" s="348">
        <f t="shared" si="3"/>
        <v>0</v>
      </c>
      <c r="M53" s="144"/>
      <c r="N53" s="483"/>
      <c r="O53" s="483"/>
      <c r="P53" s="38"/>
      <c r="Q53" s="38"/>
      <c r="R53" s="38"/>
      <c r="S53" s="38">
        <f t="shared" si="8"/>
        <v>0</v>
      </c>
      <c r="T53" s="38">
        <f t="shared" si="9"/>
        <v>0</v>
      </c>
      <c r="U53" s="38"/>
      <c r="V53" s="38"/>
      <c r="W53" s="38"/>
      <c r="X53" s="203">
        <f t="shared" si="4"/>
        <v>0</v>
      </c>
      <c r="Y53" s="38"/>
      <c r="Z53" s="38"/>
      <c r="AA53" s="38"/>
      <c r="AB53" s="362">
        <f t="shared" si="5"/>
        <v>0</v>
      </c>
      <c r="AC53" s="194"/>
      <c r="AD53" s="38"/>
      <c r="AE53" s="38"/>
      <c r="AF53" s="170">
        <f t="shared" si="6"/>
        <v>0</v>
      </c>
      <c r="AG53" s="173">
        <f t="shared" si="7"/>
        <v>0</v>
      </c>
      <c r="AH53" s="428">
        <f t="shared" si="10"/>
        <v>0</v>
      </c>
    </row>
    <row r="54" spans="1:34" x14ac:dyDescent="0.25">
      <c r="A54" s="15">
        <v>43</v>
      </c>
      <c r="B54" s="19" t="s">
        <v>171</v>
      </c>
      <c r="C54" s="20" t="s">
        <v>12</v>
      </c>
      <c r="D54" s="432">
        <f>'Пт День 5 Нед 2'!AC54</f>
        <v>-0.02</v>
      </c>
      <c r="E54" s="432"/>
      <c r="F54" s="483"/>
      <c r="G54" s="483"/>
      <c r="H54" s="38"/>
      <c r="I54" s="38"/>
      <c r="J54" s="38" t="e">
        <f>(F54+#REF!+H54+I54)*$J$5</f>
        <v>#REF!</v>
      </c>
      <c r="K54" s="38" t="e">
        <f>(F54+G54+#REF!+H54+I54)*$K$5</f>
        <v>#REF!</v>
      </c>
      <c r="L54" s="348">
        <f t="shared" si="3"/>
        <v>0</v>
      </c>
      <c r="M54" s="144"/>
      <c r="N54" s="483"/>
      <c r="O54" s="483"/>
      <c r="P54" s="38"/>
      <c r="Q54" s="38"/>
      <c r="R54" s="38"/>
      <c r="S54" s="38">
        <f t="shared" si="8"/>
        <v>0</v>
      </c>
      <c r="T54" s="38">
        <f t="shared" si="9"/>
        <v>0</v>
      </c>
      <c r="U54" s="38"/>
      <c r="V54" s="38"/>
      <c r="W54" s="38"/>
      <c r="X54" s="203">
        <f t="shared" si="4"/>
        <v>0</v>
      </c>
      <c r="Y54" s="38"/>
      <c r="Z54" s="38"/>
      <c r="AA54" s="38"/>
      <c r="AB54" s="362">
        <f t="shared" si="5"/>
        <v>0</v>
      </c>
      <c r="AC54" s="194"/>
      <c r="AD54" s="38"/>
      <c r="AE54" s="38"/>
      <c r="AF54" s="170">
        <f t="shared" si="6"/>
        <v>0</v>
      </c>
      <c r="AG54" s="173">
        <f t="shared" si="7"/>
        <v>0</v>
      </c>
      <c r="AH54" s="428">
        <f t="shared" si="10"/>
        <v>-0.02</v>
      </c>
    </row>
    <row r="55" spans="1:34" x14ac:dyDescent="0.25">
      <c r="A55" s="15">
        <v>44</v>
      </c>
      <c r="B55" s="16" t="s">
        <v>36</v>
      </c>
      <c r="C55" s="17" t="s">
        <v>12</v>
      </c>
      <c r="D55" s="432">
        <f>'Пт День 5 Нед 2'!AC55</f>
        <v>-4.0799999999999996E-2</v>
      </c>
      <c r="E55" s="432"/>
      <c r="F55" s="483"/>
      <c r="G55" s="483"/>
      <c r="H55" s="38"/>
      <c r="I55" s="38"/>
      <c r="J55" s="38" t="e">
        <f>(F55+#REF!+H55+I55)*$J$5</f>
        <v>#REF!</v>
      </c>
      <c r="K55" s="38" t="e">
        <f>(F55+G55+#REF!+H55+I55)*$K$5</f>
        <v>#REF!</v>
      </c>
      <c r="L55" s="348">
        <f t="shared" si="3"/>
        <v>0</v>
      </c>
      <c r="M55" s="144"/>
      <c r="N55" s="483"/>
      <c r="O55" s="483"/>
      <c r="P55" s="38"/>
      <c r="Q55" s="38"/>
      <c r="R55" s="38"/>
      <c r="S55" s="38">
        <f t="shared" si="8"/>
        <v>0</v>
      </c>
      <c r="T55" s="38">
        <f t="shared" si="9"/>
        <v>0</v>
      </c>
      <c r="U55" s="38"/>
      <c r="V55" s="38"/>
      <c r="W55" s="38"/>
      <c r="X55" s="203">
        <f t="shared" si="4"/>
        <v>0</v>
      </c>
      <c r="Y55" s="38"/>
      <c r="Z55" s="38"/>
      <c r="AA55" s="38"/>
      <c r="AB55" s="362">
        <f t="shared" si="5"/>
        <v>0</v>
      </c>
      <c r="AC55" s="194"/>
      <c r="AD55" s="38"/>
      <c r="AE55" s="38"/>
      <c r="AF55" s="170">
        <f t="shared" si="6"/>
        <v>0</v>
      </c>
      <c r="AG55" s="173">
        <f t="shared" si="7"/>
        <v>0</v>
      </c>
      <c r="AH55" s="428">
        <f t="shared" si="10"/>
        <v>-4.0799999999999996E-2</v>
      </c>
    </row>
    <row r="56" spans="1:34" x14ac:dyDescent="0.25">
      <c r="A56" s="15">
        <v>45</v>
      </c>
      <c r="B56" s="16" t="s">
        <v>37</v>
      </c>
      <c r="C56" s="17" t="s">
        <v>12</v>
      </c>
      <c r="D56" s="432">
        <f>'Пт День 5 Нед 2'!AC56</f>
        <v>-0.54530000000000001</v>
      </c>
      <c r="E56" s="432"/>
      <c r="F56" s="483"/>
      <c r="G56" s="404">
        <v>2.9999999999999997E-4</v>
      </c>
      <c r="H56" s="38">
        <v>0.01</v>
      </c>
      <c r="I56" s="38"/>
      <c r="J56" s="38" t="e">
        <f>(F56+#REF!+H56+I56)*$J$5</f>
        <v>#REF!</v>
      </c>
      <c r="K56" s="38" t="e">
        <f>(F56+G56+#REF!+H56+I56)*$K$5</f>
        <v>#REF!</v>
      </c>
      <c r="L56" s="348">
        <f t="shared" si="3"/>
        <v>1.03E-2</v>
      </c>
      <c r="M56" s="144"/>
      <c r="N56" s="483"/>
      <c r="O56" s="404">
        <v>2.9999999999999997E-4</v>
      </c>
      <c r="P56" s="38">
        <v>0.01</v>
      </c>
      <c r="Q56" s="38"/>
      <c r="R56" s="38"/>
      <c r="S56" s="38">
        <f t="shared" si="8"/>
        <v>1.03E-2</v>
      </c>
      <c r="T56" s="38">
        <f t="shared" si="9"/>
        <v>0</v>
      </c>
      <c r="U56" s="38"/>
      <c r="V56" s="38"/>
      <c r="W56" s="203">
        <v>0.01</v>
      </c>
      <c r="X56" s="203">
        <f t="shared" si="4"/>
        <v>0.01</v>
      </c>
      <c r="Y56" s="38"/>
      <c r="Z56" s="169">
        <v>0.01</v>
      </c>
      <c r="AA56" s="38"/>
      <c r="AB56" s="362">
        <f t="shared" si="5"/>
        <v>0</v>
      </c>
      <c r="AC56" s="194"/>
      <c r="AD56" s="38"/>
      <c r="AE56" s="38"/>
      <c r="AF56" s="170">
        <f t="shared" si="6"/>
        <v>0</v>
      </c>
      <c r="AG56" s="173">
        <f t="shared" si="7"/>
        <v>3.0600000000000002E-2</v>
      </c>
      <c r="AH56" s="428">
        <f t="shared" si="10"/>
        <v>-0.57589999999999997</v>
      </c>
    </row>
    <row r="57" spans="1:34" x14ac:dyDescent="0.25">
      <c r="A57" s="15">
        <v>46</v>
      </c>
      <c r="B57" s="16" t="s">
        <v>38</v>
      </c>
      <c r="C57" s="17" t="s">
        <v>12</v>
      </c>
      <c r="D57" s="432">
        <f>'Пт День 5 Нед 2'!AC57</f>
        <v>-4.5799999999999993E-2</v>
      </c>
      <c r="E57" s="432"/>
      <c r="F57" s="483"/>
      <c r="G57" s="404">
        <f>0.00055+0.0003</f>
        <v>8.5000000000000006E-4</v>
      </c>
      <c r="H57" s="38"/>
      <c r="I57" s="38"/>
      <c r="J57" s="38" t="e">
        <f>(F57+#REF!+H57+I57)*$J$5</f>
        <v>#REF!</v>
      </c>
      <c r="K57" s="38" t="e">
        <f>(F57+G57+#REF!+H57+I57)*$K$5</f>
        <v>#REF!</v>
      </c>
      <c r="L57" s="348">
        <f t="shared" si="3"/>
        <v>8.5000000000000006E-4</v>
      </c>
      <c r="M57" s="144"/>
      <c r="N57" s="483"/>
      <c r="O57" s="404">
        <f>0.00055+0.0003</f>
        <v>8.5000000000000006E-4</v>
      </c>
      <c r="P57" s="38"/>
      <c r="Q57" s="38"/>
      <c r="R57" s="38"/>
      <c r="S57" s="38">
        <f t="shared" si="8"/>
        <v>8.5000000000000006E-4</v>
      </c>
      <c r="T57" s="38">
        <f t="shared" si="9"/>
        <v>0</v>
      </c>
      <c r="U57" s="38"/>
      <c r="V57" s="38"/>
      <c r="W57" s="38"/>
      <c r="X57" s="203">
        <f t="shared" si="4"/>
        <v>0</v>
      </c>
      <c r="Y57" s="169">
        <v>5.0000000000000001E-4</v>
      </c>
      <c r="Z57" s="38"/>
      <c r="AA57" s="38"/>
      <c r="AB57" s="362">
        <f t="shared" si="5"/>
        <v>0</v>
      </c>
      <c r="AC57" s="504"/>
      <c r="AD57" s="38"/>
      <c r="AE57" s="38"/>
      <c r="AF57" s="170">
        <f t="shared" si="6"/>
        <v>0</v>
      </c>
      <c r="AG57" s="173">
        <f t="shared" si="7"/>
        <v>1.7000000000000001E-3</v>
      </c>
      <c r="AH57" s="428">
        <f t="shared" si="10"/>
        <v>-4.7499999999999994E-2</v>
      </c>
    </row>
    <row r="58" spans="1:34" x14ac:dyDescent="0.25">
      <c r="A58" s="15">
        <v>47</v>
      </c>
      <c r="B58" s="16" t="s">
        <v>14</v>
      </c>
      <c r="C58" s="17" t="s">
        <v>12</v>
      </c>
      <c r="D58" s="432">
        <f>'Пт День 5 Нед 2'!AC58</f>
        <v>-4.4999999999999998E-2</v>
      </c>
      <c r="E58" s="432"/>
      <c r="F58" s="483"/>
      <c r="G58" s="404">
        <v>6.0000000000000001E-3</v>
      </c>
      <c r="H58" s="38"/>
      <c r="I58" s="38"/>
      <c r="J58" s="38" t="e">
        <f>(F58+#REF!+H58+I58)*$J$5</f>
        <v>#REF!</v>
      </c>
      <c r="K58" s="38" t="e">
        <f>(F58+G58+#REF!+H58+I58)*$K$5</f>
        <v>#REF!</v>
      </c>
      <c r="L58" s="348">
        <f t="shared" si="3"/>
        <v>6.0000000000000001E-3</v>
      </c>
      <c r="M58" s="144"/>
      <c r="N58" s="483"/>
      <c r="O58" s="404">
        <v>6.0000000000000001E-3</v>
      </c>
      <c r="P58" s="38"/>
      <c r="Q58" s="38"/>
      <c r="R58" s="38"/>
      <c r="S58" s="38">
        <f t="shared" si="8"/>
        <v>6.0000000000000001E-3</v>
      </c>
      <c r="T58" s="38">
        <f t="shared" si="9"/>
        <v>0</v>
      </c>
      <c r="U58" s="38"/>
      <c r="V58" s="38"/>
      <c r="W58" s="38"/>
      <c r="X58" s="203">
        <f t="shared" si="4"/>
        <v>0</v>
      </c>
      <c r="Y58" s="38"/>
      <c r="Z58" s="38"/>
      <c r="AA58" s="38"/>
      <c r="AB58" s="362">
        <f t="shared" si="5"/>
        <v>0</v>
      </c>
      <c r="AC58" s="194"/>
      <c r="AD58" s="38"/>
      <c r="AE58" s="38"/>
      <c r="AF58" s="170">
        <f t="shared" si="6"/>
        <v>0</v>
      </c>
      <c r="AG58" s="173">
        <f t="shared" si="7"/>
        <v>1.2E-2</v>
      </c>
      <c r="AH58" s="428">
        <f t="shared" si="10"/>
        <v>-5.6999999999999995E-2</v>
      </c>
    </row>
    <row r="59" spans="1:34" x14ac:dyDescent="0.25">
      <c r="A59" s="15">
        <v>48</v>
      </c>
      <c r="B59" s="22" t="s">
        <v>172</v>
      </c>
      <c r="C59" s="17" t="s">
        <v>12</v>
      </c>
      <c r="D59" s="432">
        <f>'Пт День 5 Нед 2'!AC59</f>
        <v>0</v>
      </c>
      <c r="E59" s="432"/>
      <c r="F59" s="483"/>
      <c r="G59" s="483"/>
      <c r="H59" s="38"/>
      <c r="I59" s="38"/>
      <c r="J59" s="38" t="e">
        <f>(F59+#REF!+H59+I59)*$J$5</f>
        <v>#REF!</v>
      </c>
      <c r="K59" s="38" t="e">
        <f>(F59+G59+#REF!+H59+I59)*$K$5</f>
        <v>#REF!</v>
      </c>
      <c r="L59" s="348">
        <f t="shared" si="3"/>
        <v>0</v>
      </c>
      <c r="M59" s="144"/>
      <c r="N59" s="483"/>
      <c r="O59" s="483"/>
      <c r="P59" s="38"/>
      <c r="Q59" s="38"/>
      <c r="R59" s="38"/>
      <c r="S59" s="38">
        <f t="shared" si="8"/>
        <v>0</v>
      </c>
      <c r="T59" s="38">
        <f t="shared" si="9"/>
        <v>0</v>
      </c>
      <c r="U59" s="38"/>
      <c r="V59" s="38"/>
      <c r="W59" s="38"/>
      <c r="X59" s="203">
        <f t="shared" si="4"/>
        <v>0</v>
      </c>
      <c r="Y59" s="38"/>
      <c r="Z59" s="38"/>
      <c r="AA59" s="38"/>
      <c r="AB59" s="362">
        <f t="shared" si="5"/>
        <v>0</v>
      </c>
      <c r="AC59" s="194"/>
      <c r="AD59" s="38"/>
      <c r="AE59" s="38"/>
      <c r="AF59" s="170">
        <f t="shared" si="6"/>
        <v>0</v>
      </c>
      <c r="AG59" s="173">
        <f t="shared" si="7"/>
        <v>0</v>
      </c>
      <c r="AH59" s="428">
        <f t="shared" si="10"/>
        <v>0</v>
      </c>
    </row>
    <row r="60" spans="1:34" x14ac:dyDescent="0.25">
      <c r="A60" s="15">
        <v>49</v>
      </c>
      <c r="B60" s="22" t="s">
        <v>275</v>
      </c>
      <c r="C60" s="17" t="s">
        <v>12</v>
      </c>
      <c r="D60" s="432">
        <f>'Пт День 5 Нед 2'!AC60</f>
        <v>0</v>
      </c>
      <c r="E60" s="432"/>
      <c r="F60" s="483"/>
      <c r="G60" s="483"/>
      <c r="H60" s="38"/>
      <c r="I60" s="38"/>
      <c r="J60" s="38" t="e">
        <f>(F60+#REF!+H60+I60)*$J$5</f>
        <v>#REF!</v>
      </c>
      <c r="K60" s="38" t="e">
        <f>(F60+G60+#REF!+H60+I60)*$K$5</f>
        <v>#REF!</v>
      </c>
      <c r="L60" s="348">
        <f t="shared" si="3"/>
        <v>0</v>
      </c>
      <c r="M60" s="144"/>
      <c r="N60" s="483"/>
      <c r="O60" s="483"/>
      <c r="P60" s="38"/>
      <c r="Q60" s="38"/>
      <c r="R60" s="38"/>
      <c r="S60" s="38">
        <f t="shared" si="8"/>
        <v>0</v>
      </c>
      <c r="T60" s="38">
        <f t="shared" si="9"/>
        <v>0</v>
      </c>
      <c r="U60" s="38"/>
      <c r="V60" s="38"/>
      <c r="W60" s="38"/>
      <c r="X60" s="203">
        <f t="shared" si="4"/>
        <v>0</v>
      </c>
      <c r="Y60" s="38"/>
      <c r="Z60" s="38"/>
      <c r="AA60" s="38"/>
      <c r="AB60" s="362">
        <f t="shared" si="5"/>
        <v>0</v>
      </c>
      <c r="AC60" s="194"/>
      <c r="AD60" s="38"/>
      <c r="AE60" s="38"/>
      <c r="AF60" s="170">
        <f t="shared" si="6"/>
        <v>0</v>
      </c>
      <c r="AG60" s="173">
        <f t="shared" si="7"/>
        <v>0</v>
      </c>
      <c r="AH60" s="428">
        <f t="shared" si="10"/>
        <v>0</v>
      </c>
    </row>
    <row r="61" spans="1:34" x14ac:dyDescent="0.25">
      <c r="A61" s="6"/>
      <c r="B61" s="64" t="s">
        <v>51</v>
      </c>
      <c r="C61" s="7"/>
      <c r="D61" s="432">
        <f>'Пт День 5 Нед 2'!AC61</f>
        <v>0</v>
      </c>
      <c r="E61" s="7"/>
      <c r="F61" s="483"/>
      <c r="G61" s="483"/>
      <c r="H61" s="38"/>
      <c r="I61" s="38"/>
      <c r="J61" s="38" t="e">
        <f>(F61+#REF!+H61+I61)*$J$5</f>
        <v>#REF!</v>
      </c>
      <c r="K61" s="38" t="e">
        <f>(F61+G61+#REF!+H61+I61)*$K$5</f>
        <v>#REF!</v>
      </c>
      <c r="L61" s="348">
        <f t="shared" si="3"/>
        <v>0</v>
      </c>
      <c r="M61" s="144"/>
      <c r="N61" s="483"/>
      <c r="O61" s="483"/>
      <c r="P61" s="38"/>
      <c r="Q61" s="38"/>
      <c r="R61" s="38"/>
      <c r="S61" s="38">
        <f t="shared" si="8"/>
        <v>0</v>
      </c>
      <c r="T61" s="38">
        <f t="shared" si="9"/>
        <v>0</v>
      </c>
      <c r="U61" s="38"/>
      <c r="V61" s="38"/>
      <c r="W61" s="38"/>
      <c r="X61" s="203">
        <f t="shared" si="4"/>
        <v>0</v>
      </c>
      <c r="Y61" s="38"/>
      <c r="Z61" s="38"/>
      <c r="AA61" s="38"/>
      <c r="AB61" s="362">
        <f t="shared" si="5"/>
        <v>0</v>
      </c>
      <c r="AC61" s="194"/>
      <c r="AD61" s="38"/>
      <c r="AE61" s="38"/>
      <c r="AF61" s="170">
        <f t="shared" si="6"/>
        <v>0</v>
      </c>
      <c r="AG61" s="173">
        <f t="shared" si="7"/>
        <v>0</v>
      </c>
      <c r="AH61" s="428">
        <f t="shared" si="10"/>
        <v>0</v>
      </c>
    </row>
    <row r="62" spans="1:34" x14ac:dyDescent="0.25">
      <c r="A62" s="67">
        <v>50</v>
      </c>
      <c r="B62" s="19" t="s">
        <v>52</v>
      </c>
      <c r="C62" s="20" t="s">
        <v>12</v>
      </c>
      <c r="D62" s="432">
        <f>'Пт День 5 Нед 2'!AC62</f>
        <v>-0.29020000000000001</v>
      </c>
      <c r="E62" s="432"/>
      <c r="F62" s="483"/>
      <c r="G62" s="483"/>
      <c r="H62" s="38"/>
      <c r="I62" s="38"/>
      <c r="J62" s="38" t="e">
        <f>(F62+#REF!+H62+I62)*$J$5</f>
        <v>#REF!</v>
      </c>
      <c r="K62" s="38" t="e">
        <f>(F62+G62+#REF!+H62+I62)*$K$5</f>
        <v>#REF!</v>
      </c>
      <c r="L62" s="348">
        <f t="shared" si="3"/>
        <v>0</v>
      </c>
      <c r="M62" s="405"/>
      <c r="N62" s="483"/>
      <c r="O62" s="483"/>
      <c r="P62" s="38"/>
      <c r="Q62" s="38"/>
      <c r="R62" s="38"/>
      <c r="S62" s="38">
        <f t="shared" si="8"/>
        <v>0</v>
      </c>
      <c r="T62" s="38">
        <f t="shared" si="9"/>
        <v>0</v>
      </c>
      <c r="U62" s="38"/>
      <c r="V62" s="38"/>
      <c r="W62" s="38"/>
      <c r="X62" s="203">
        <f t="shared" si="4"/>
        <v>0</v>
      </c>
      <c r="Y62" s="38"/>
      <c r="Z62" s="38"/>
      <c r="AA62" s="38"/>
      <c r="AB62" s="362">
        <f t="shared" si="5"/>
        <v>0</v>
      </c>
      <c r="AC62" s="194"/>
      <c r="AD62" s="38"/>
      <c r="AE62" s="38"/>
      <c r="AF62" s="170">
        <f t="shared" si="6"/>
        <v>0</v>
      </c>
      <c r="AG62" s="173">
        <f t="shared" si="7"/>
        <v>0</v>
      </c>
      <c r="AH62" s="428">
        <f t="shared" si="10"/>
        <v>-0.29020000000000001</v>
      </c>
    </row>
    <row r="63" spans="1:34" x14ac:dyDescent="0.25">
      <c r="A63" s="67">
        <v>51</v>
      </c>
      <c r="B63" s="19" t="s">
        <v>173</v>
      </c>
      <c r="C63" s="20" t="s">
        <v>12</v>
      </c>
      <c r="D63" s="432">
        <f>'Пт День 5 Нед 2'!AC63</f>
        <v>0</v>
      </c>
      <c r="E63" s="432"/>
      <c r="F63" s="483"/>
      <c r="G63" s="483"/>
      <c r="H63" s="38"/>
      <c r="I63" s="38"/>
      <c r="J63" s="38" t="e">
        <f>(F63+#REF!+H63+I63)*$J$5</f>
        <v>#REF!</v>
      </c>
      <c r="K63" s="38" t="e">
        <f>(F63+G63+#REF!+H63+I63)*$K$5</f>
        <v>#REF!</v>
      </c>
      <c r="L63" s="348">
        <f t="shared" si="3"/>
        <v>0</v>
      </c>
      <c r="M63" s="144"/>
      <c r="N63" s="483"/>
      <c r="O63" s="483"/>
      <c r="P63" s="38"/>
      <c r="Q63" s="38"/>
      <c r="R63" s="38"/>
      <c r="S63" s="38">
        <f t="shared" si="8"/>
        <v>0</v>
      </c>
      <c r="T63" s="38">
        <f t="shared" si="9"/>
        <v>0</v>
      </c>
      <c r="U63" s="38"/>
      <c r="V63" s="38"/>
      <c r="W63" s="38"/>
      <c r="X63" s="203">
        <f t="shared" si="4"/>
        <v>0</v>
      </c>
      <c r="Y63" s="38"/>
      <c r="Z63" s="38"/>
      <c r="AA63" s="38"/>
      <c r="AB63" s="362">
        <f t="shared" si="5"/>
        <v>0</v>
      </c>
      <c r="AC63" s="194"/>
      <c r="AD63" s="38"/>
      <c r="AE63" s="38"/>
      <c r="AF63" s="170">
        <f t="shared" si="6"/>
        <v>0</v>
      </c>
      <c r="AG63" s="173">
        <f t="shared" si="7"/>
        <v>0</v>
      </c>
      <c r="AH63" s="428">
        <f t="shared" si="10"/>
        <v>0</v>
      </c>
    </row>
    <row r="64" spans="1:34" x14ac:dyDescent="0.25">
      <c r="A64" s="67">
        <v>52</v>
      </c>
      <c r="B64" s="19" t="s">
        <v>100</v>
      </c>
      <c r="C64" s="20" t="s">
        <v>12</v>
      </c>
      <c r="D64" s="432">
        <f>'Пт День 5 Нед 2'!AC64</f>
        <v>0</v>
      </c>
      <c r="E64" s="432"/>
      <c r="F64" s="483"/>
      <c r="G64" s="483"/>
      <c r="H64" s="38"/>
      <c r="I64" s="38"/>
      <c r="J64" s="38" t="e">
        <f>(F64+#REF!+H64+I64)*$J$5</f>
        <v>#REF!</v>
      </c>
      <c r="K64" s="38" t="e">
        <f>(F64+G64+#REF!+H64+I64)*$K$5</f>
        <v>#REF!</v>
      </c>
      <c r="L64" s="348">
        <f t="shared" si="3"/>
        <v>0</v>
      </c>
      <c r="M64" s="144"/>
      <c r="N64" s="483"/>
      <c r="O64" s="483"/>
      <c r="P64" s="38"/>
      <c r="Q64" s="38"/>
      <c r="R64" s="38"/>
      <c r="S64" s="38">
        <f t="shared" si="8"/>
        <v>0</v>
      </c>
      <c r="T64" s="38">
        <f t="shared" si="9"/>
        <v>0</v>
      </c>
      <c r="U64" s="38"/>
      <c r="V64" s="38"/>
      <c r="W64" s="38"/>
      <c r="X64" s="203">
        <f t="shared" si="4"/>
        <v>0</v>
      </c>
      <c r="Y64" s="38"/>
      <c r="Z64" s="38"/>
      <c r="AA64" s="38"/>
      <c r="AB64" s="362">
        <f t="shared" si="5"/>
        <v>0</v>
      </c>
      <c r="AC64" s="194"/>
      <c r="AD64" s="38"/>
      <c r="AE64" s="38"/>
      <c r="AF64" s="170">
        <f t="shared" si="6"/>
        <v>0</v>
      </c>
      <c r="AG64" s="173">
        <f t="shared" si="7"/>
        <v>0</v>
      </c>
      <c r="AH64" s="428">
        <f t="shared" si="10"/>
        <v>0</v>
      </c>
    </row>
    <row r="65" spans="1:34" x14ac:dyDescent="0.25">
      <c r="A65" s="67">
        <v>53</v>
      </c>
      <c r="B65" s="19" t="s">
        <v>200</v>
      </c>
      <c r="C65" s="20" t="s">
        <v>12</v>
      </c>
      <c r="D65" s="432">
        <f>'Пт День 5 Нед 2'!AC65</f>
        <v>0</v>
      </c>
      <c r="E65" s="432"/>
      <c r="F65" s="483"/>
      <c r="G65" s="483"/>
      <c r="H65" s="38"/>
      <c r="I65" s="38"/>
      <c r="J65" s="38" t="e">
        <f>(F65+#REF!+H65+I65)*$J$5</f>
        <v>#REF!</v>
      </c>
      <c r="K65" s="38" t="e">
        <f>(F65+G65+#REF!+H65+I65)*$K$5</f>
        <v>#REF!</v>
      </c>
      <c r="L65" s="348">
        <f t="shared" si="3"/>
        <v>0</v>
      </c>
      <c r="M65" s="144"/>
      <c r="N65" s="483"/>
      <c r="O65" s="483"/>
      <c r="P65" s="38"/>
      <c r="Q65" s="38"/>
      <c r="R65" s="38"/>
      <c r="S65" s="38">
        <f t="shared" si="8"/>
        <v>0</v>
      </c>
      <c r="T65" s="38">
        <f t="shared" si="9"/>
        <v>0</v>
      </c>
      <c r="U65" s="38"/>
      <c r="V65" s="38"/>
      <c r="W65" s="38"/>
      <c r="X65" s="203">
        <f t="shared" si="4"/>
        <v>0</v>
      </c>
      <c r="Y65" s="38"/>
      <c r="Z65" s="38"/>
      <c r="AA65" s="38"/>
      <c r="AB65" s="362">
        <f t="shared" si="5"/>
        <v>0</v>
      </c>
      <c r="AC65" s="194"/>
      <c r="AD65" s="38"/>
      <c r="AE65" s="38"/>
      <c r="AF65" s="170">
        <f t="shared" si="6"/>
        <v>0</v>
      </c>
      <c r="AG65" s="173">
        <f t="shared" si="7"/>
        <v>0</v>
      </c>
      <c r="AH65" s="428">
        <f t="shared" si="10"/>
        <v>0</v>
      </c>
    </row>
    <row r="66" spans="1:34" x14ac:dyDescent="0.25">
      <c r="A66" s="67">
        <v>54</v>
      </c>
      <c r="B66" s="16" t="s">
        <v>90</v>
      </c>
      <c r="C66" s="25" t="s">
        <v>12</v>
      </c>
      <c r="D66" s="432">
        <f>'Пт День 5 Нед 2'!AC66</f>
        <v>0</v>
      </c>
      <c r="E66" s="434"/>
      <c r="F66" s="483"/>
      <c r="G66" s="483"/>
      <c r="H66" s="38"/>
      <c r="I66" s="38"/>
      <c r="J66" s="38" t="e">
        <f>(F66+#REF!+H66+I66)*$J$5</f>
        <v>#REF!</v>
      </c>
      <c r="K66" s="38" t="e">
        <f>(F66+G66+#REF!+H66+I66)*$K$5</f>
        <v>#REF!</v>
      </c>
      <c r="L66" s="348">
        <f t="shared" si="3"/>
        <v>0</v>
      </c>
      <c r="M66" s="144"/>
      <c r="N66" s="483"/>
      <c r="O66" s="483"/>
      <c r="P66" s="38"/>
      <c r="Q66" s="38"/>
      <c r="R66" s="38"/>
      <c r="S66" s="38">
        <f t="shared" si="8"/>
        <v>0</v>
      </c>
      <c r="T66" s="38">
        <f t="shared" si="9"/>
        <v>0</v>
      </c>
      <c r="U66" s="38"/>
      <c r="V66" s="38"/>
      <c r="W66" s="38"/>
      <c r="X66" s="203">
        <f t="shared" si="4"/>
        <v>0</v>
      </c>
      <c r="Y66" s="38"/>
      <c r="Z66" s="38"/>
      <c r="AA66" s="38"/>
      <c r="AB66" s="362">
        <f t="shared" si="5"/>
        <v>0</v>
      </c>
      <c r="AC66" s="194"/>
      <c r="AD66" s="38"/>
      <c r="AE66" s="38"/>
      <c r="AF66" s="170">
        <f t="shared" si="6"/>
        <v>0</v>
      </c>
      <c r="AG66" s="173">
        <f t="shared" si="7"/>
        <v>0</v>
      </c>
      <c r="AH66" s="428">
        <f t="shared" si="10"/>
        <v>0</v>
      </c>
    </row>
    <row r="67" spans="1:34" x14ac:dyDescent="0.25">
      <c r="A67" s="67">
        <v>55</v>
      </c>
      <c r="B67" s="47" t="s">
        <v>120</v>
      </c>
      <c r="C67" s="55" t="s">
        <v>12</v>
      </c>
      <c r="D67" s="432">
        <f>'Пт День 5 Нед 2'!AC67</f>
        <v>0</v>
      </c>
      <c r="E67" s="444"/>
      <c r="F67" s="483"/>
      <c r="G67" s="483"/>
      <c r="H67" s="38"/>
      <c r="I67" s="38"/>
      <c r="J67" s="38" t="e">
        <f>(F67+#REF!+H67+I67)*$J$5</f>
        <v>#REF!</v>
      </c>
      <c r="K67" s="38" t="e">
        <f>(F67+G67+#REF!+H67+I67)*$K$5</f>
        <v>#REF!</v>
      </c>
      <c r="L67" s="348">
        <f t="shared" si="3"/>
        <v>0</v>
      </c>
      <c r="M67" s="144"/>
      <c r="N67" s="483"/>
      <c r="O67" s="483"/>
      <c r="P67" s="38"/>
      <c r="Q67" s="38"/>
      <c r="R67" s="38"/>
      <c r="S67" s="38">
        <f t="shared" si="8"/>
        <v>0</v>
      </c>
      <c r="T67" s="38">
        <f t="shared" si="9"/>
        <v>0</v>
      </c>
      <c r="U67" s="38"/>
      <c r="V67" s="38"/>
      <c r="W67" s="38"/>
      <c r="X67" s="203">
        <f t="shared" si="4"/>
        <v>0</v>
      </c>
      <c r="Y67" s="38"/>
      <c r="Z67" s="38"/>
      <c r="AA67" s="38"/>
      <c r="AB67" s="362">
        <f t="shared" si="5"/>
        <v>0</v>
      </c>
      <c r="AC67" s="194"/>
      <c r="AD67" s="38"/>
      <c r="AE67" s="38"/>
      <c r="AF67" s="170">
        <f t="shared" si="6"/>
        <v>0</v>
      </c>
      <c r="AG67" s="173">
        <f t="shared" si="7"/>
        <v>0</v>
      </c>
      <c r="AH67" s="428">
        <f t="shared" si="10"/>
        <v>0</v>
      </c>
    </row>
    <row r="68" spans="1:34" x14ac:dyDescent="0.25">
      <c r="A68" s="67">
        <v>56</v>
      </c>
      <c r="B68" s="19" t="s">
        <v>53</v>
      </c>
      <c r="C68" s="20" t="s">
        <v>12</v>
      </c>
      <c r="D68" s="432">
        <f>'Пт День 5 Нед 2'!AC68</f>
        <v>0</v>
      </c>
      <c r="E68" s="432"/>
      <c r="F68" s="483"/>
      <c r="G68" s="483"/>
      <c r="H68" s="38"/>
      <c r="I68" s="38"/>
      <c r="J68" s="38" t="e">
        <f>(F68+#REF!+H68+I68)*$J$5</f>
        <v>#REF!</v>
      </c>
      <c r="K68" s="38" t="e">
        <f>(F68+G68+#REF!+H68+I68)*$K$5</f>
        <v>#REF!</v>
      </c>
      <c r="L68" s="348">
        <f t="shared" si="3"/>
        <v>0</v>
      </c>
      <c r="M68" s="144"/>
      <c r="N68" s="483"/>
      <c r="O68" s="483"/>
      <c r="P68" s="38"/>
      <c r="Q68" s="38"/>
      <c r="R68" s="38"/>
      <c r="S68" s="38">
        <f t="shared" si="8"/>
        <v>0</v>
      </c>
      <c r="T68" s="38">
        <f t="shared" si="9"/>
        <v>0</v>
      </c>
      <c r="U68" s="38"/>
      <c r="V68" s="38"/>
      <c r="W68" s="38"/>
      <c r="X68" s="203">
        <f t="shared" si="4"/>
        <v>0</v>
      </c>
      <c r="Y68" s="38"/>
      <c r="Z68" s="38"/>
      <c r="AA68" s="38"/>
      <c r="AB68" s="362">
        <f t="shared" si="5"/>
        <v>0</v>
      </c>
      <c r="AC68" s="194"/>
      <c r="AD68" s="38"/>
      <c r="AE68" s="38"/>
      <c r="AF68" s="170">
        <f t="shared" si="6"/>
        <v>0</v>
      </c>
      <c r="AG68" s="173">
        <f t="shared" si="7"/>
        <v>0</v>
      </c>
      <c r="AH68" s="428">
        <f t="shared" si="10"/>
        <v>0</v>
      </c>
    </row>
    <row r="69" spans="1:34" x14ac:dyDescent="0.25">
      <c r="A69" s="67">
        <v>57</v>
      </c>
      <c r="B69" s="16" t="s">
        <v>54</v>
      </c>
      <c r="C69" s="17" t="s">
        <v>12</v>
      </c>
      <c r="D69" s="432">
        <f>'Пт День 5 Нед 2'!AC69</f>
        <v>-5.4600000000000003E-2</v>
      </c>
      <c r="E69" s="432"/>
      <c r="F69" s="483"/>
      <c r="G69" s="483"/>
      <c r="H69" s="38"/>
      <c r="I69" s="38"/>
      <c r="J69" s="38" t="e">
        <f>(F69+#REF!+H69+I69)*$J$5</f>
        <v>#REF!</v>
      </c>
      <c r="K69" s="38" t="e">
        <f>(F69+G69+#REF!+H69+I69)*$K$5</f>
        <v>#REF!</v>
      </c>
      <c r="L69" s="348">
        <f t="shared" si="3"/>
        <v>0</v>
      </c>
      <c r="M69" s="144"/>
      <c r="N69" s="483"/>
      <c r="O69" s="483"/>
      <c r="P69" s="38"/>
      <c r="Q69" s="38"/>
      <c r="R69" s="38"/>
      <c r="S69" s="38">
        <f t="shared" si="8"/>
        <v>0</v>
      </c>
      <c r="T69" s="38">
        <f t="shared" si="9"/>
        <v>0</v>
      </c>
      <c r="U69" s="38"/>
      <c r="V69" s="38"/>
      <c r="W69" s="38"/>
      <c r="X69" s="203">
        <f t="shared" si="4"/>
        <v>0</v>
      </c>
      <c r="Y69" s="38"/>
      <c r="Z69" s="38"/>
      <c r="AA69" s="38"/>
      <c r="AB69" s="362">
        <f t="shared" si="5"/>
        <v>0</v>
      </c>
      <c r="AC69" s="504"/>
      <c r="AD69" s="38"/>
      <c r="AE69" s="38"/>
      <c r="AF69" s="170">
        <f t="shared" si="6"/>
        <v>0</v>
      </c>
      <c r="AG69" s="173">
        <f t="shared" si="7"/>
        <v>0</v>
      </c>
      <c r="AH69" s="428">
        <f t="shared" si="10"/>
        <v>-5.4600000000000003E-2</v>
      </c>
    </row>
    <row r="70" spans="1:34" x14ac:dyDescent="0.25">
      <c r="A70" s="67">
        <v>58</v>
      </c>
      <c r="B70" s="16" t="s">
        <v>55</v>
      </c>
      <c r="C70" s="17" t="s">
        <v>12</v>
      </c>
      <c r="D70" s="432">
        <f>'Пт День 5 Нед 2'!AC70</f>
        <v>0</v>
      </c>
      <c r="E70" s="432"/>
      <c r="F70" s="483"/>
      <c r="G70" s="483"/>
      <c r="H70" s="38"/>
      <c r="I70" s="38"/>
      <c r="J70" s="38" t="e">
        <f>(F70+#REF!+H70+I70)*$J$5</f>
        <v>#REF!</v>
      </c>
      <c r="K70" s="38" t="e">
        <f>(F70+G70+#REF!+H70+I70)*$K$5</f>
        <v>#REF!</v>
      </c>
      <c r="L70" s="348">
        <f t="shared" si="3"/>
        <v>0</v>
      </c>
      <c r="M70" s="144"/>
      <c r="N70" s="483"/>
      <c r="O70" s="483"/>
      <c r="P70" s="38"/>
      <c r="Q70" s="38"/>
      <c r="R70" s="38"/>
      <c r="S70" s="38">
        <f t="shared" si="8"/>
        <v>0</v>
      </c>
      <c r="T70" s="38">
        <f t="shared" si="9"/>
        <v>0</v>
      </c>
      <c r="U70" s="38"/>
      <c r="V70" s="38"/>
      <c r="W70" s="38"/>
      <c r="X70" s="203">
        <f t="shared" si="4"/>
        <v>0</v>
      </c>
      <c r="Y70" s="38"/>
      <c r="Z70" s="38"/>
      <c r="AA70" s="38"/>
      <c r="AB70" s="362">
        <f t="shared" si="5"/>
        <v>0</v>
      </c>
      <c r="AC70" s="194"/>
      <c r="AD70" s="38"/>
      <c r="AE70" s="38"/>
      <c r="AF70" s="170">
        <f t="shared" si="6"/>
        <v>0</v>
      </c>
      <c r="AG70" s="173">
        <f t="shared" si="7"/>
        <v>0</v>
      </c>
      <c r="AH70" s="428">
        <f t="shared" si="10"/>
        <v>0</v>
      </c>
    </row>
    <row r="71" spans="1:34" x14ac:dyDescent="0.25">
      <c r="A71" s="67">
        <v>59</v>
      </c>
      <c r="B71" s="16" t="s">
        <v>56</v>
      </c>
      <c r="C71" s="17" t="s">
        <v>12</v>
      </c>
      <c r="D71" s="432">
        <f>'Пт День 5 Нед 2'!AC71</f>
        <v>-3.1100000000000003E-2</v>
      </c>
      <c r="E71" s="432"/>
      <c r="F71" s="483"/>
      <c r="G71" s="404">
        <v>1.1999999999999999E-3</v>
      </c>
      <c r="H71" s="38"/>
      <c r="I71" s="38"/>
      <c r="J71" s="38" t="e">
        <f>(F71+#REF!+H71+I71)*$J$5</f>
        <v>#REF!</v>
      </c>
      <c r="K71" s="38" t="e">
        <f>(F71+G71+#REF!+H71+I71)*$K$5</f>
        <v>#REF!</v>
      </c>
      <c r="L71" s="348">
        <f t="shared" si="3"/>
        <v>1.1999999999999999E-3</v>
      </c>
      <c r="M71" s="144"/>
      <c r="N71" s="483"/>
      <c r="O71" s="404">
        <v>1.1999999999999999E-3</v>
      </c>
      <c r="P71" s="38"/>
      <c r="Q71" s="38"/>
      <c r="R71" s="38"/>
      <c r="S71" s="38">
        <f t="shared" ref="S71:S102" si="11">(M71+N71+O71+P71+Q71)*$S$5</f>
        <v>1.1999999999999999E-3</v>
      </c>
      <c r="T71" s="38">
        <f t="shared" ref="T71:T102" si="12">(N71+O71+P71+R71+M71)*$T$5</f>
        <v>0</v>
      </c>
      <c r="U71" s="38"/>
      <c r="V71" s="38"/>
      <c r="W71" s="38"/>
      <c r="X71" s="203">
        <f t="shared" si="4"/>
        <v>0</v>
      </c>
      <c r="Y71" s="38"/>
      <c r="Z71" s="38"/>
      <c r="AA71" s="38"/>
      <c r="AB71" s="362">
        <f t="shared" si="5"/>
        <v>0</v>
      </c>
      <c r="AC71" s="504"/>
      <c r="AD71" s="38"/>
      <c r="AE71" s="38"/>
      <c r="AF71" s="170">
        <f t="shared" si="6"/>
        <v>0</v>
      </c>
      <c r="AG71" s="173">
        <f t="shared" si="7"/>
        <v>2.3999999999999998E-3</v>
      </c>
      <c r="AH71" s="428">
        <f t="shared" ref="AH71:AH102" si="13">(D71+E70)-AG71</f>
        <v>-3.3500000000000002E-2</v>
      </c>
    </row>
    <row r="72" spans="1:34" x14ac:dyDescent="0.25">
      <c r="A72" s="67">
        <v>60</v>
      </c>
      <c r="B72" s="47" t="s">
        <v>107</v>
      </c>
      <c r="C72" s="55" t="s">
        <v>12</v>
      </c>
      <c r="D72" s="432">
        <f>'Пт День 5 Нед 2'!AC72</f>
        <v>0</v>
      </c>
      <c r="E72" s="444"/>
      <c r="F72" s="483"/>
      <c r="G72" s="483"/>
      <c r="H72" s="38"/>
      <c r="I72" s="38"/>
      <c r="J72" s="38" t="e">
        <f>(F72+#REF!+H72+I72)*$J$5</f>
        <v>#REF!</v>
      </c>
      <c r="K72" s="38" t="e">
        <f>(F72+G72+#REF!+H72+I72)*$K$5</f>
        <v>#REF!</v>
      </c>
      <c r="L72" s="348">
        <f t="shared" ref="L72:L135" si="14">(F72+G72+H72+I72)*$L$5</f>
        <v>0</v>
      </c>
      <c r="M72" s="144"/>
      <c r="N72" s="483"/>
      <c r="O72" s="483"/>
      <c r="P72" s="38"/>
      <c r="Q72" s="38"/>
      <c r="R72" s="38"/>
      <c r="S72" s="38">
        <f t="shared" si="11"/>
        <v>0</v>
      </c>
      <c r="T72" s="38">
        <f t="shared" si="12"/>
        <v>0</v>
      </c>
      <c r="U72" s="38"/>
      <c r="V72" s="38"/>
      <c r="W72" s="38"/>
      <c r="X72" s="203">
        <f t="shared" ref="X72:X135" si="15">(W72+V72)*$X$5</f>
        <v>0</v>
      </c>
      <c r="Y72" s="38"/>
      <c r="Z72" s="38"/>
      <c r="AA72" s="38"/>
      <c r="AB72" s="362">
        <f t="shared" ref="AB72:AB135" si="16">(Z72+Y72+AA72)*$AB$5</f>
        <v>0</v>
      </c>
      <c r="AC72" s="194"/>
      <c r="AD72" s="38"/>
      <c r="AE72" s="38"/>
      <c r="AF72" s="170">
        <f t="shared" ref="AF72:AF135" si="17">(AD72+AC72+AE72)*$AF$5</f>
        <v>0</v>
      </c>
      <c r="AG72" s="173">
        <f t="shared" ref="AG72:AG135" si="18">L72+S72+X72+AF72</f>
        <v>0</v>
      </c>
      <c r="AH72" s="428">
        <f t="shared" si="13"/>
        <v>0</v>
      </c>
    </row>
    <row r="73" spans="1:34" x14ac:dyDescent="0.25">
      <c r="A73" s="15"/>
      <c r="B73" s="268" t="s">
        <v>178</v>
      </c>
      <c r="C73" s="7"/>
      <c r="D73" s="432">
        <f>'Пт День 5 Нед 2'!AC73</f>
        <v>0</v>
      </c>
      <c r="E73" s="7"/>
      <c r="F73" s="483"/>
      <c r="G73" s="483"/>
      <c r="H73" s="38"/>
      <c r="I73" s="38"/>
      <c r="J73" s="38" t="e">
        <f>(F73+#REF!+H73+I73)*$J$5</f>
        <v>#REF!</v>
      </c>
      <c r="K73" s="38" t="e">
        <f>(F73+G73+#REF!+H73+I73)*$K$5</f>
        <v>#REF!</v>
      </c>
      <c r="L73" s="348">
        <f t="shared" si="14"/>
        <v>0</v>
      </c>
      <c r="M73" s="144"/>
      <c r="N73" s="483"/>
      <c r="O73" s="483"/>
      <c r="P73" s="38"/>
      <c r="Q73" s="38"/>
      <c r="R73" s="38"/>
      <c r="S73" s="38">
        <f t="shared" si="11"/>
        <v>0</v>
      </c>
      <c r="T73" s="38">
        <f t="shared" si="12"/>
        <v>0</v>
      </c>
      <c r="U73" s="38"/>
      <c r="V73" s="38"/>
      <c r="W73" s="38"/>
      <c r="X73" s="203">
        <f t="shared" si="15"/>
        <v>0</v>
      </c>
      <c r="Y73" s="38"/>
      <c r="Z73" s="38"/>
      <c r="AA73" s="38"/>
      <c r="AB73" s="362">
        <f t="shared" si="16"/>
        <v>0</v>
      </c>
      <c r="AC73" s="194"/>
      <c r="AD73" s="38"/>
      <c r="AE73" s="38"/>
      <c r="AF73" s="170">
        <f t="shared" si="17"/>
        <v>0</v>
      </c>
      <c r="AG73" s="173">
        <f t="shared" si="18"/>
        <v>0</v>
      </c>
      <c r="AH73" s="428">
        <f t="shared" si="13"/>
        <v>0</v>
      </c>
    </row>
    <row r="74" spans="1:34" x14ac:dyDescent="0.25">
      <c r="A74" s="15">
        <v>61</v>
      </c>
      <c r="B74" s="16" t="s">
        <v>57</v>
      </c>
      <c r="C74" s="17" t="s">
        <v>12</v>
      </c>
      <c r="D74" s="432">
        <f>'Пт День 5 Нед 2'!AC74</f>
        <v>-1.7000000000000001E-2</v>
      </c>
      <c r="E74" s="432"/>
      <c r="F74" s="483"/>
      <c r="G74" s="483"/>
      <c r="H74" s="404">
        <v>1E-3</v>
      </c>
      <c r="I74" s="38"/>
      <c r="J74" s="38" t="e">
        <f>(F74+#REF!+H74+I74)*$J$5</f>
        <v>#REF!</v>
      </c>
      <c r="K74" s="38" t="e">
        <f>(F74+G74+#REF!+H74+I74)*$K$5</f>
        <v>#REF!</v>
      </c>
      <c r="L74" s="348">
        <f t="shared" si="14"/>
        <v>1E-3</v>
      </c>
      <c r="M74" s="144"/>
      <c r="N74" s="483"/>
      <c r="O74" s="483"/>
      <c r="P74" s="404">
        <v>1E-3</v>
      </c>
      <c r="Q74" s="38"/>
      <c r="R74" s="38"/>
      <c r="S74" s="38">
        <f t="shared" si="11"/>
        <v>1E-3</v>
      </c>
      <c r="T74" s="38">
        <f t="shared" si="12"/>
        <v>0</v>
      </c>
      <c r="U74" s="38"/>
      <c r="V74" s="38"/>
      <c r="W74" s="203">
        <v>5.0000000000000001E-3</v>
      </c>
      <c r="X74" s="203">
        <f t="shared" si="15"/>
        <v>5.0000000000000001E-3</v>
      </c>
      <c r="Y74" s="38"/>
      <c r="Z74" s="38"/>
      <c r="AA74" s="38"/>
      <c r="AB74" s="362">
        <f t="shared" si="16"/>
        <v>0</v>
      </c>
      <c r="AC74" s="194"/>
      <c r="AD74" s="404">
        <v>5.0000000000000001E-4</v>
      </c>
      <c r="AE74" s="38"/>
      <c r="AF74" s="170">
        <f t="shared" si="17"/>
        <v>5.0000000000000001E-4</v>
      </c>
      <c r="AG74" s="173">
        <f t="shared" si="18"/>
        <v>7.4999999999999997E-3</v>
      </c>
      <c r="AH74" s="428">
        <f t="shared" si="13"/>
        <v>-2.4500000000000001E-2</v>
      </c>
    </row>
    <row r="75" spans="1:34" x14ac:dyDescent="0.25">
      <c r="A75" s="15">
        <v>62</v>
      </c>
      <c r="B75" s="16" t="s">
        <v>58</v>
      </c>
      <c r="C75" s="17" t="s">
        <v>12</v>
      </c>
      <c r="D75" s="432">
        <f>'Пт День 5 Нед 2'!AC75</f>
        <v>0</v>
      </c>
      <c r="E75" s="432"/>
      <c r="F75" s="483"/>
      <c r="G75" s="483"/>
      <c r="H75" s="38"/>
      <c r="I75" s="38"/>
      <c r="J75" s="38" t="e">
        <f>(F75+#REF!+H75+I75)*$J$5</f>
        <v>#REF!</v>
      </c>
      <c r="K75" s="38" t="e">
        <f>(F75+G75+#REF!+H75+I75)*$K$5</f>
        <v>#REF!</v>
      </c>
      <c r="L75" s="348">
        <f t="shared" si="14"/>
        <v>0</v>
      </c>
      <c r="M75" s="144"/>
      <c r="N75" s="483"/>
      <c r="O75" s="483"/>
      <c r="P75" s="38"/>
      <c r="Q75" s="38"/>
      <c r="R75" s="38"/>
      <c r="S75" s="38">
        <f t="shared" si="11"/>
        <v>0</v>
      </c>
      <c r="T75" s="38">
        <f t="shared" si="12"/>
        <v>0</v>
      </c>
      <c r="U75" s="38"/>
      <c r="V75" s="38"/>
      <c r="W75" s="38"/>
      <c r="X75" s="203">
        <f t="shared" si="15"/>
        <v>0</v>
      </c>
      <c r="Y75" s="38"/>
      <c r="Z75" s="38"/>
      <c r="AA75" s="38"/>
      <c r="AB75" s="362">
        <f t="shared" si="16"/>
        <v>0</v>
      </c>
      <c r="AC75" s="194"/>
      <c r="AD75" s="38"/>
      <c r="AE75" s="38"/>
      <c r="AF75" s="170">
        <f t="shared" si="17"/>
        <v>0</v>
      </c>
      <c r="AG75" s="173">
        <f t="shared" si="18"/>
        <v>0</v>
      </c>
      <c r="AH75" s="428">
        <f t="shared" si="13"/>
        <v>0</v>
      </c>
    </row>
    <row r="76" spans="1:34" x14ac:dyDescent="0.25">
      <c r="A76" s="15">
        <v>63</v>
      </c>
      <c r="B76" s="16" t="s">
        <v>59</v>
      </c>
      <c r="C76" s="17" t="s">
        <v>12</v>
      </c>
      <c r="D76" s="432">
        <f>'Пт День 5 Нед 2'!AC76</f>
        <v>0</v>
      </c>
      <c r="E76" s="432"/>
      <c r="F76" s="483"/>
      <c r="G76" s="483"/>
      <c r="H76" s="38"/>
      <c r="I76" s="38"/>
      <c r="J76" s="38" t="e">
        <f>(F76+#REF!+H76+I76)*$J$5</f>
        <v>#REF!</v>
      </c>
      <c r="K76" s="38" t="e">
        <f>(F76+G76+#REF!+H76+I76)*$K$5</f>
        <v>#REF!</v>
      </c>
      <c r="L76" s="348">
        <f t="shared" si="14"/>
        <v>0</v>
      </c>
      <c r="M76" s="144"/>
      <c r="N76" s="483"/>
      <c r="O76" s="483"/>
      <c r="P76" s="38"/>
      <c r="Q76" s="38"/>
      <c r="R76" s="38"/>
      <c r="S76" s="38">
        <f t="shared" si="11"/>
        <v>0</v>
      </c>
      <c r="T76" s="38">
        <f t="shared" si="12"/>
        <v>0</v>
      </c>
      <c r="U76" s="38"/>
      <c r="V76" s="38"/>
      <c r="W76" s="38"/>
      <c r="X76" s="203">
        <f t="shared" si="15"/>
        <v>0</v>
      </c>
      <c r="Y76" s="38"/>
      <c r="Z76" s="38"/>
      <c r="AA76" s="38"/>
      <c r="AB76" s="362">
        <f t="shared" si="16"/>
        <v>0</v>
      </c>
      <c r="AC76" s="194"/>
      <c r="AD76" s="38"/>
      <c r="AE76" s="38"/>
      <c r="AF76" s="170">
        <f t="shared" si="17"/>
        <v>0</v>
      </c>
      <c r="AG76" s="173">
        <f t="shared" si="18"/>
        <v>0</v>
      </c>
      <c r="AH76" s="428">
        <f t="shared" si="13"/>
        <v>0</v>
      </c>
    </row>
    <row r="77" spans="1:34" x14ac:dyDescent="0.25">
      <c r="A77" s="15">
        <v>64</v>
      </c>
      <c r="B77" s="16" t="s">
        <v>60</v>
      </c>
      <c r="C77" s="17" t="s">
        <v>12</v>
      </c>
      <c r="D77" s="432">
        <f>'Пт День 5 Нед 2'!AC77</f>
        <v>-0.01</v>
      </c>
      <c r="E77" s="432"/>
      <c r="F77" s="483"/>
      <c r="G77" s="483"/>
      <c r="H77" s="38"/>
      <c r="I77" s="38"/>
      <c r="J77" s="38" t="e">
        <f>(F77+#REF!+H77+I77)*$J$5</f>
        <v>#REF!</v>
      </c>
      <c r="K77" s="38" t="e">
        <f>(F77+G77+#REF!+H77+I77)*$K$5</f>
        <v>#REF!</v>
      </c>
      <c r="L77" s="348">
        <f t="shared" si="14"/>
        <v>0</v>
      </c>
      <c r="M77" s="144"/>
      <c r="N77" s="483"/>
      <c r="O77" s="483"/>
      <c r="P77" s="38"/>
      <c r="Q77" s="38"/>
      <c r="R77" s="38"/>
      <c r="S77" s="38">
        <f t="shared" si="11"/>
        <v>0</v>
      </c>
      <c r="T77" s="38">
        <f t="shared" si="12"/>
        <v>0</v>
      </c>
      <c r="U77" s="38"/>
      <c r="V77" s="38"/>
      <c r="W77" s="38"/>
      <c r="X77" s="203">
        <f t="shared" si="15"/>
        <v>0</v>
      </c>
      <c r="Y77" s="38"/>
      <c r="Z77" s="38"/>
      <c r="AA77" s="38"/>
      <c r="AB77" s="362">
        <f t="shared" si="16"/>
        <v>0</v>
      </c>
      <c r="AC77" s="194"/>
      <c r="AD77" s="38"/>
      <c r="AE77" s="38"/>
      <c r="AF77" s="170">
        <f t="shared" si="17"/>
        <v>0</v>
      </c>
      <c r="AG77" s="173">
        <f t="shared" si="18"/>
        <v>0</v>
      </c>
      <c r="AH77" s="428">
        <f t="shared" si="13"/>
        <v>-0.01</v>
      </c>
    </row>
    <row r="78" spans="1:34" x14ac:dyDescent="0.25">
      <c r="A78" s="15">
        <v>65</v>
      </c>
      <c r="B78" s="16" t="s">
        <v>175</v>
      </c>
      <c r="C78" s="17" t="s">
        <v>12</v>
      </c>
      <c r="D78" s="432">
        <f>'Пт День 5 Нед 2'!AC78</f>
        <v>0</v>
      </c>
      <c r="E78" s="432"/>
      <c r="F78" s="483"/>
      <c r="G78" s="483"/>
      <c r="H78" s="38"/>
      <c r="I78" s="38"/>
      <c r="J78" s="38" t="e">
        <f>(F78+#REF!+H78+I78)*$J$5</f>
        <v>#REF!</v>
      </c>
      <c r="K78" s="38" t="e">
        <f>(F78+G78+#REF!+H78+I78)*$K$5</f>
        <v>#REF!</v>
      </c>
      <c r="L78" s="348">
        <f t="shared" si="14"/>
        <v>0</v>
      </c>
      <c r="M78" s="144"/>
      <c r="N78" s="483"/>
      <c r="O78" s="483"/>
      <c r="P78" s="38"/>
      <c r="Q78" s="38"/>
      <c r="R78" s="38"/>
      <c r="S78" s="38">
        <f t="shared" si="11"/>
        <v>0</v>
      </c>
      <c r="T78" s="38">
        <f t="shared" si="12"/>
        <v>0</v>
      </c>
      <c r="U78" s="38"/>
      <c r="V78" s="38"/>
      <c r="W78" s="38"/>
      <c r="X78" s="203">
        <f t="shared" si="15"/>
        <v>0</v>
      </c>
      <c r="Y78" s="38"/>
      <c r="Z78" s="38"/>
      <c r="AA78" s="38"/>
      <c r="AB78" s="362">
        <f t="shared" si="16"/>
        <v>0</v>
      </c>
      <c r="AC78" s="194"/>
      <c r="AD78" s="38"/>
      <c r="AE78" s="38"/>
      <c r="AF78" s="170">
        <f t="shared" si="17"/>
        <v>0</v>
      </c>
      <c r="AG78" s="173">
        <f t="shared" si="18"/>
        <v>0</v>
      </c>
      <c r="AH78" s="428">
        <f t="shared" si="13"/>
        <v>0</v>
      </c>
    </row>
    <row r="79" spans="1:34" x14ac:dyDescent="0.25">
      <c r="A79" s="15"/>
      <c r="B79" s="268" t="s">
        <v>176</v>
      </c>
      <c r="C79" s="7"/>
      <c r="D79" s="432">
        <f>'Пт День 5 Нед 2'!AC79</f>
        <v>0</v>
      </c>
      <c r="E79" s="7"/>
      <c r="F79" s="483"/>
      <c r="G79" s="483"/>
      <c r="H79" s="38"/>
      <c r="I79" s="38"/>
      <c r="J79" s="38" t="e">
        <f>(F79+#REF!+H79+I79)*$J$5</f>
        <v>#REF!</v>
      </c>
      <c r="K79" s="38" t="e">
        <f>(F79+G79+#REF!+H79+I79)*$K$5</f>
        <v>#REF!</v>
      </c>
      <c r="L79" s="348">
        <f t="shared" si="14"/>
        <v>0</v>
      </c>
      <c r="M79" s="144"/>
      <c r="N79" s="483"/>
      <c r="O79" s="483"/>
      <c r="P79" s="38"/>
      <c r="Q79" s="38"/>
      <c r="R79" s="38"/>
      <c r="S79" s="38">
        <f t="shared" si="11"/>
        <v>0</v>
      </c>
      <c r="T79" s="38">
        <f t="shared" si="12"/>
        <v>0</v>
      </c>
      <c r="U79" s="38"/>
      <c r="V79" s="38"/>
      <c r="W79" s="38"/>
      <c r="X79" s="203">
        <f t="shared" si="15"/>
        <v>0</v>
      </c>
      <c r="Y79" s="38"/>
      <c r="Z79" s="38"/>
      <c r="AA79" s="38"/>
      <c r="AB79" s="362">
        <f t="shared" si="16"/>
        <v>0</v>
      </c>
      <c r="AC79" s="194"/>
      <c r="AD79" s="38"/>
      <c r="AE79" s="38"/>
      <c r="AF79" s="170">
        <f t="shared" si="17"/>
        <v>0</v>
      </c>
      <c r="AG79" s="173">
        <f t="shared" si="18"/>
        <v>0</v>
      </c>
      <c r="AH79" s="428">
        <f t="shared" si="13"/>
        <v>0</v>
      </c>
    </row>
    <row r="80" spans="1:34" x14ac:dyDescent="0.25">
      <c r="A80" s="15">
        <v>66</v>
      </c>
      <c r="B80" s="19" t="s">
        <v>66</v>
      </c>
      <c r="C80" s="20" t="s">
        <v>12</v>
      </c>
      <c r="D80" s="432">
        <f>'Пт День 5 Нед 2'!AC80</f>
        <v>-0.24480000000000002</v>
      </c>
      <c r="E80" s="432"/>
      <c r="F80" s="483"/>
      <c r="G80" s="483"/>
      <c r="H80" s="38"/>
      <c r="I80" s="38"/>
      <c r="J80" s="38" t="e">
        <f>(F80+#REF!+H80+I80)*$J$5</f>
        <v>#REF!</v>
      </c>
      <c r="K80" s="38" t="e">
        <f>(F80+G80+#REF!+H80+I80)*$K$5</f>
        <v>#REF!</v>
      </c>
      <c r="L80" s="348">
        <f t="shared" si="14"/>
        <v>0</v>
      </c>
      <c r="M80" s="144"/>
      <c r="N80" s="483"/>
      <c r="O80" s="483"/>
      <c r="P80" s="38"/>
      <c r="Q80" s="38"/>
      <c r="R80" s="38"/>
      <c r="S80" s="38">
        <f t="shared" si="11"/>
        <v>0</v>
      </c>
      <c r="T80" s="38">
        <f t="shared" si="12"/>
        <v>0</v>
      </c>
      <c r="U80" s="38"/>
      <c r="V80" s="38"/>
      <c r="W80" s="38"/>
      <c r="X80" s="203">
        <f t="shared" si="15"/>
        <v>0</v>
      </c>
      <c r="Y80" s="38"/>
      <c r="Z80" s="38"/>
      <c r="AA80" s="38"/>
      <c r="AB80" s="362">
        <f t="shared" si="16"/>
        <v>0</v>
      </c>
      <c r="AC80" s="194"/>
      <c r="AD80" s="38"/>
      <c r="AE80" s="38"/>
      <c r="AF80" s="170">
        <f t="shared" si="17"/>
        <v>0</v>
      </c>
      <c r="AG80" s="173">
        <f t="shared" si="18"/>
        <v>0</v>
      </c>
      <c r="AH80" s="428">
        <f t="shared" si="13"/>
        <v>-0.24480000000000002</v>
      </c>
    </row>
    <row r="81" spans="1:34" x14ac:dyDescent="0.25">
      <c r="A81" s="15">
        <v>67</v>
      </c>
      <c r="B81" s="19" t="s">
        <v>67</v>
      </c>
      <c r="C81" s="20" t="s">
        <v>12</v>
      </c>
      <c r="D81" s="432">
        <f>'Пт День 5 Нед 2'!AC81</f>
        <v>-2.0400000000000001E-2</v>
      </c>
      <c r="E81" s="432"/>
      <c r="F81" s="483"/>
      <c r="G81" s="483"/>
      <c r="H81" s="38"/>
      <c r="I81" s="38"/>
      <c r="J81" s="38" t="e">
        <f>(F81+#REF!+H81+I81)*$J$5</f>
        <v>#REF!</v>
      </c>
      <c r="K81" s="38" t="e">
        <f>(F81+G81+#REF!+H81+I81)*$K$5</f>
        <v>#REF!</v>
      </c>
      <c r="L81" s="348">
        <f t="shared" si="14"/>
        <v>0</v>
      </c>
      <c r="M81" s="144"/>
      <c r="N81" s="483"/>
      <c r="O81" s="483"/>
      <c r="P81" s="38"/>
      <c r="Q81" s="38"/>
      <c r="R81" s="38"/>
      <c r="S81" s="38">
        <f t="shared" si="11"/>
        <v>0</v>
      </c>
      <c r="T81" s="38">
        <f t="shared" si="12"/>
        <v>0</v>
      </c>
      <c r="U81" s="38"/>
      <c r="V81" s="38"/>
      <c r="W81" s="38"/>
      <c r="X81" s="203">
        <f t="shared" si="15"/>
        <v>0</v>
      </c>
      <c r="Y81" s="38"/>
      <c r="Z81" s="38"/>
      <c r="AA81" s="38"/>
      <c r="AB81" s="362">
        <f t="shared" si="16"/>
        <v>0</v>
      </c>
      <c r="AC81" s="194"/>
      <c r="AD81" s="38"/>
      <c r="AE81" s="38"/>
      <c r="AF81" s="170">
        <f t="shared" si="17"/>
        <v>0</v>
      </c>
      <c r="AG81" s="173">
        <f t="shared" si="18"/>
        <v>0</v>
      </c>
      <c r="AH81" s="428">
        <f t="shared" si="13"/>
        <v>-2.0400000000000001E-2</v>
      </c>
    </row>
    <row r="82" spans="1:34" x14ac:dyDescent="0.25">
      <c r="A82" s="15">
        <v>68</v>
      </c>
      <c r="B82" s="19" t="s">
        <v>68</v>
      </c>
      <c r="C82" s="20" t="s">
        <v>12</v>
      </c>
      <c r="D82" s="432">
        <f>'Пт День 5 Нед 2'!AC82</f>
        <v>0</v>
      </c>
      <c r="E82" s="432"/>
      <c r="F82" s="483"/>
      <c r="G82" s="483"/>
      <c r="H82" s="38"/>
      <c r="I82" s="38"/>
      <c r="J82" s="38" t="e">
        <f>(F82+#REF!+H82+I82)*$J$5</f>
        <v>#REF!</v>
      </c>
      <c r="K82" s="38" t="e">
        <f>(F82+G82+#REF!+H82+I82)*$K$5</f>
        <v>#REF!</v>
      </c>
      <c r="L82" s="348">
        <f t="shared" si="14"/>
        <v>0</v>
      </c>
      <c r="M82" s="144"/>
      <c r="N82" s="483"/>
      <c r="O82" s="483"/>
      <c r="P82" s="38"/>
      <c r="Q82" s="38"/>
      <c r="R82" s="38"/>
      <c r="S82" s="38">
        <f t="shared" si="11"/>
        <v>0</v>
      </c>
      <c r="T82" s="38">
        <f t="shared" si="12"/>
        <v>0</v>
      </c>
      <c r="U82" s="38"/>
      <c r="V82" s="38"/>
      <c r="W82" s="38"/>
      <c r="X82" s="203">
        <f t="shared" si="15"/>
        <v>0</v>
      </c>
      <c r="Y82" s="38"/>
      <c r="Z82" s="38"/>
      <c r="AA82" s="38"/>
      <c r="AB82" s="362">
        <f t="shared" si="16"/>
        <v>0</v>
      </c>
      <c r="AC82" s="194"/>
      <c r="AD82" s="38"/>
      <c r="AE82" s="38"/>
      <c r="AF82" s="170">
        <f t="shared" si="17"/>
        <v>0</v>
      </c>
      <c r="AG82" s="173">
        <f t="shared" si="18"/>
        <v>0</v>
      </c>
      <c r="AH82" s="428">
        <f t="shared" si="13"/>
        <v>0</v>
      </c>
    </row>
    <row r="83" spans="1:34" x14ac:dyDescent="0.25">
      <c r="A83" s="15">
        <v>69</v>
      </c>
      <c r="B83" s="16" t="s">
        <v>69</v>
      </c>
      <c r="C83" s="17" t="s">
        <v>12</v>
      </c>
      <c r="D83" s="432">
        <f>'Пт День 5 Нед 2'!AC83</f>
        <v>-3.0600000000000002E-2</v>
      </c>
      <c r="E83" s="432"/>
      <c r="F83" s="483"/>
      <c r="G83" s="483"/>
      <c r="H83" s="38"/>
      <c r="I83" s="38"/>
      <c r="J83" s="38" t="e">
        <f>(F83+#REF!+H83+I83)*$J$5</f>
        <v>#REF!</v>
      </c>
      <c r="K83" s="38" t="e">
        <f>(F83+G83+#REF!+H83+I83)*$K$5</f>
        <v>#REF!</v>
      </c>
      <c r="L83" s="348">
        <f t="shared" si="14"/>
        <v>0</v>
      </c>
      <c r="M83" s="144"/>
      <c r="N83" s="483"/>
      <c r="O83" s="483"/>
      <c r="P83" s="38"/>
      <c r="Q83" s="38"/>
      <c r="R83" s="38"/>
      <c r="S83" s="38">
        <f t="shared" si="11"/>
        <v>0</v>
      </c>
      <c r="T83" s="38">
        <f t="shared" si="12"/>
        <v>0</v>
      </c>
      <c r="U83" s="38"/>
      <c r="V83" s="38"/>
      <c r="W83" s="38"/>
      <c r="X83" s="203">
        <f t="shared" si="15"/>
        <v>0</v>
      </c>
      <c r="Y83" s="38"/>
      <c r="Z83" s="38">
        <v>2.0400000000000001E-2</v>
      </c>
      <c r="AA83" s="38"/>
      <c r="AB83" s="362">
        <f t="shared" si="16"/>
        <v>0</v>
      </c>
      <c r="AC83" s="194"/>
      <c r="AD83" s="38"/>
      <c r="AE83" s="38"/>
      <c r="AF83" s="170">
        <f t="shared" si="17"/>
        <v>0</v>
      </c>
      <c r="AG83" s="173">
        <f t="shared" si="18"/>
        <v>0</v>
      </c>
      <c r="AH83" s="428">
        <f t="shared" si="13"/>
        <v>-3.0600000000000002E-2</v>
      </c>
    </row>
    <row r="84" spans="1:34" x14ac:dyDescent="0.25">
      <c r="A84" s="15">
        <v>70</v>
      </c>
      <c r="B84" s="16" t="s">
        <v>70</v>
      </c>
      <c r="C84" s="17" t="s">
        <v>12</v>
      </c>
      <c r="D84" s="432">
        <f>'Пт День 5 Нед 2'!AC84</f>
        <v>-5.0599999999999999E-2</v>
      </c>
      <c r="E84" s="432"/>
      <c r="F84" s="483"/>
      <c r="G84" s="483"/>
      <c r="H84" s="38"/>
      <c r="I84" s="38"/>
      <c r="J84" s="38" t="e">
        <f>(F84+#REF!+H84+I84)*$J$5</f>
        <v>#REF!</v>
      </c>
      <c r="K84" s="38" t="e">
        <f>(F84+G84+#REF!+H84+I84)*$K$5</f>
        <v>#REF!</v>
      </c>
      <c r="L84" s="348">
        <f t="shared" si="14"/>
        <v>0</v>
      </c>
      <c r="M84" s="144"/>
      <c r="N84" s="483"/>
      <c r="O84" s="483"/>
      <c r="P84" s="38"/>
      <c r="Q84" s="38"/>
      <c r="R84" s="38"/>
      <c r="S84" s="38">
        <f t="shared" si="11"/>
        <v>0</v>
      </c>
      <c r="T84" s="38">
        <f t="shared" si="12"/>
        <v>0</v>
      </c>
      <c r="U84" s="38"/>
      <c r="V84" s="38"/>
      <c r="W84" s="38"/>
      <c r="X84" s="203">
        <f t="shared" si="15"/>
        <v>0</v>
      </c>
      <c r="Y84" s="38"/>
      <c r="Z84" s="38"/>
      <c r="AA84" s="38"/>
      <c r="AB84" s="362">
        <f t="shared" si="16"/>
        <v>0</v>
      </c>
      <c r="AC84" s="194"/>
      <c r="AD84" s="38"/>
      <c r="AE84" s="38"/>
      <c r="AF84" s="170">
        <f t="shared" si="17"/>
        <v>0</v>
      </c>
      <c r="AG84" s="173">
        <f t="shared" si="18"/>
        <v>0</v>
      </c>
      <c r="AH84" s="428">
        <f t="shared" si="13"/>
        <v>-5.0599999999999999E-2</v>
      </c>
    </row>
    <row r="85" spans="1:34" x14ac:dyDescent="0.25">
      <c r="A85" s="15">
        <v>71</v>
      </c>
      <c r="B85" s="22" t="s">
        <v>101</v>
      </c>
      <c r="C85" s="17" t="s">
        <v>12</v>
      </c>
      <c r="D85" s="432">
        <f>'Пт День 5 Нед 2'!AC85</f>
        <v>0</v>
      </c>
      <c r="E85" s="432"/>
      <c r="F85" s="483"/>
      <c r="G85" s="483"/>
      <c r="H85" s="38"/>
      <c r="I85" s="38"/>
      <c r="J85" s="38" t="e">
        <f>(F85+#REF!+H85+I85)*$J$5</f>
        <v>#REF!</v>
      </c>
      <c r="K85" s="38" t="e">
        <f>(F85+G85+#REF!+H85+I85)*$K$5</f>
        <v>#REF!</v>
      </c>
      <c r="L85" s="348">
        <f t="shared" si="14"/>
        <v>0</v>
      </c>
      <c r="M85" s="144"/>
      <c r="N85" s="483"/>
      <c r="O85" s="483"/>
      <c r="P85" s="38"/>
      <c r="Q85" s="38"/>
      <c r="R85" s="38"/>
      <c r="S85" s="38">
        <f t="shared" si="11"/>
        <v>0</v>
      </c>
      <c r="T85" s="38">
        <f t="shared" si="12"/>
        <v>0</v>
      </c>
      <c r="U85" s="38"/>
      <c r="V85" s="38"/>
      <c r="W85" s="38"/>
      <c r="X85" s="203">
        <f t="shared" si="15"/>
        <v>0</v>
      </c>
      <c r="Y85" s="38"/>
      <c r="Z85" s="38"/>
      <c r="AA85" s="38"/>
      <c r="AB85" s="362">
        <f t="shared" si="16"/>
        <v>0</v>
      </c>
      <c r="AC85" s="194"/>
      <c r="AD85" s="38"/>
      <c r="AE85" s="38"/>
      <c r="AF85" s="170">
        <f t="shared" si="17"/>
        <v>0</v>
      </c>
      <c r="AG85" s="173">
        <f t="shared" si="18"/>
        <v>0</v>
      </c>
      <c r="AH85" s="428">
        <f t="shared" si="13"/>
        <v>0</v>
      </c>
    </row>
    <row r="86" spans="1:34" x14ac:dyDescent="0.25">
      <c r="A86" s="15">
        <v>72</v>
      </c>
      <c r="B86" s="22" t="s">
        <v>109</v>
      </c>
      <c r="C86" s="17" t="s">
        <v>12</v>
      </c>
      <c r="D86" s="432">
        <f>'Пт День 5 Нед 2'!AC86</f>
        <v>0</v>
      </c>
      <c r="E86" s="432"/>
      <c r="F86" s="483"/>
      <c r="G86" s="483"/>
      <c r="H86" s="38"/>
      <c r="I86" s="38"/>
      <c r="J86" s="38" t="e">
        <f>(F86+#REF!+H86+I86)*$J$5</f>
        <v>#REF!</v>
      </c>
      <c r="K86" s="38" t="e">
        <f>(F86+G86+#REF!+H86+I86)*$K$5</f>
        <v>#REF!</v>
      </c>
      <c r="L86" s="348">
        <f t="shared" si="14"/>
        <v>0</v>
      </c>
      <c r="M86" s="144"/>
      <c r="N86" s="483"/>
      <c r="O86" s="483"/>
      <c r="P86" s="38"/>
      <c r="Q86" s="38"/>
      <c r="R86" s="38"/>
      <c r="S86" s="38">
        <f t="shared" si="11"/>
        <v>0</v>
      </c>
      <c r="T86" s="38">
        <f t="shared" si="12"/>
        <v>0</v>
      </c>
      <c r="U86" s="38"/>
      <c r="V86" s="38"/>
      <c r="W86" s="38"/>
      <c r="X86" s="203">
        <f t="shared" si="15"/>
        <v>0</v>
      </c>
      <c r="Y86" s="38"/>
      <c r="Z86" s="38"/>
      <c r="AA86" s="38"/>
      <c r="AB86" s="362">
        <f t="shared" si="16"/>
        <v>0</v>
      </c>
      <c r="AC86" s="194"/>
      <c r="AD86" s="38"/>
      <c r="AE86" s="38"/>
      <c r="AF86" s="170">
        <f t="shared" si="17"/>
        <v>0</v>
      </c>
      <c r="AG86" s="173">
        <f t="shared" si="18"/>
        <v>0</v>
      </c>
      <c r="AH86" s="428">
        <f t="shared" si="13"/>
        <v>0</v>
      </c>
    </row>
    <row r="87" spans="1:34" x14ac:dyDescent="0.25">
      <c r="A87" s="15">
        <v>73</v>
      </c>
      <c r="B87" s="22" t="s">
        <v>110</v>
      </c>
      <c r="C87" s="17" t="s">
        <v>12</v>
      </c>
      <c r="D87" s="432">
        <f>'Пт День 5 Нед 2'!AC87</f>
        <v>0</v>
      </c>
      <c r="E87" s="432"/>
      <c r="F87" s="483"/>
      <c r="G87" s="483"/>
      <c r="H87" s="38"/>
      <c r="I87" s="38"/>
      <c r="J87" s="38" t="e">
        <f>(F87+#REF!+H87+I87)*$J$5</f>
        <v>#REF!</v>
      </c>
      <c r="K87" s="38" t="e">
        <f>(F87+G87+#REF!+H87+I87)*$K$5</f>
        <v>#REF!</v>
      </c>
      <c r="L87" s="348">
        <f t="shared" si="14"/>
        <v>0</v>
      </c>
      <c r="M87" s="144"/>
      <c r="N87" s="483"/>
      <c r="O87" s="483"/>
      <c r="P87" s="38"/>
      <c r="Q87" s="38"/>
      <c r="R87" s="38"/>
      <c r="S87" s="38">
        <f t="shared" si="11"/>
        <v>0</v>
      </c>
      <c r="T87" s="38">
        <f t="shared" si="12"/>
        <v>0</v>
      </c>
      <c r="U87" s="38"/>
      <c r="V87" s="38"/>
      <c r="W87" s="38"/>
      <c r="X87" s="203">
        <f t="shared" si="15"/>
        <v>0</v>
      </c>
      <c r="Y87" s="38"/>
      <c r="Z87" s="38"/>
      <c r="AA87" s="38"/>
      <c r="AB87" s="362">
        <f t="shared" si="16"/>
        <v>0</v>
      </c>
      <c r="AC87" s="194"/>
      <c r="AD87" s="38"/>
      <c r="AE87" s="38"/>
      <c r="AF87" s="170">
        <f t="shared" si="17"/>
        <v>0</v>
      </c>
      <c r="AG87" s="173">
        <f t="shared" si="18"/>
        <v>0</v>
      </c>
      <c r="AH87" s="428">
        <f t="shared" si="13"/>
        <v>0</v>
      </c>
    </row>
    <row r="88" spans="1:34" x14ac:dyDescent="0.25">
      <c r="A88" s="15">
        <v>74</v>
      </c>
      <c r="B88" s="22" t="s">
        <v>179</v>
      </c>
      <c r="C88" s="23" t="s">
        <v>12</v>
      </c>
      <c r="D88" s="432">
        <f>'Пт День 5 Нед 2'!AC88</f>
        <v>0</v>
      </c>
      <c r="E88" s="433"/>
      <c r="F88" s="483"/>
      <c r="G88" s="483"/>
      <c r="H88" s="38"/>
      <c r="I88" s="38"/>
      <c r="J88" s="38" t="e">
        <f>(F88+#REF!+H88+I88)*$J$5</f>
        <v>#REF!</v>
      </c>
      <c r="K88" s="38" t="e">
        <f>(F88+G88+#REF!+H88+I88)*$K$5</f>
        <v>#REF!</v>
      </c>
      <c r="L88" s="348">
        <f t="shared" si="14"/>
        <v>0</v>
      </c>
      <c r="M88" s="144"/>
      <c r="N88" s="483"/>
      <c r="O88" s="483"/>
      <c r="P88" s="38"/>
      <c r="Q88" s="38"/>
      <c r="R88" s="38"/>
      <c r="S88" s="38">
        <f t="shared" si="11"/>
        <v>0</v>
      </c>
      <c r="T88" s="38">
        <f t="shared" si="12"/>
        <v>0</v>
      </c>
      <c r="U88" s="38"/>
      <c r="V88" s="38"/>
      <c r="W88" s="38"/>
      <c r="X88" s="203">
        <f t="shared" si="15"/>
        <v>0</v>
      </c>
      <c r="Y88" s="38"/>
      <c r="Z88" s="38"/>
      <c r="AA88" s="38"/>
      <c r="AB88" s="362">
        <f t="shared" si="16"/>
        <v>0</v>
      </c>
      <c r="AC88" s="194"/>
      <c r="AD88" s="38"/>
      <c r="AE88" s="38"/>
      <c r="AF88" s="170">
        <f t="shared" si="17"/>
        <v>0</v>
      </c>
      <c r="AG88" s="173">
        <f t="shared" si="18"/>
        <v>0</v>
      </c>
      <c r="AH88" s="428">
        <f t="shared" si="13"/>
        <v>0</v>
      </c>
    </row>
    <row r="89" spans="1:34" x14ac:dyDescent="0.25">
      <c r="A89" s="15">
        <v>75</v>
      </c>
      <c r="B89" s="22" t="s">
        <v>180</v>
      </c>
      <c r="C89" s="23" t="s">
        <v>12</v>
      </c>
      <c r="D89" s="432">
        <f>'Пт День 5 Нед 2'!AC89</f>
        <v>0</v>
      </c>
      <c r="E89" s="433"/>
      <c r="F89" s="483"/>
      <c r="G89" s="483"/>
      <c r="H89" s="38"/>
      <c r="I89" s="38"/>
      <c r="J89" s="38" t="e">
        <f>(F89+#REF!+H89+I89)*$J$5</f>
        <v>#REF!</v>
      </c>
      <c r="K89" s="38" t="e">
        <f>(F89+G89+#REF!+H89+I89)*$K$5</f>
        <v>#REF!</v>
      </c>
      <c r="L89" s="348">
        <f t="shared" si="14"/>
        <v>0</v>
      </c>
      <c r="M89" s="144"/>
      <c r="N89" s="483"/>
      <c r="O89" s="483"/>
      <c r="P89" s="38"/>
      <c r="Q89" s="38"/>
      <c r="R89" s="38"/>
      <c r="S89" s="38">
        <f t="shared" si="11"/>
        <v>0</v>
      </c>
      <c r="T89" s="38">
        <f t="shared" si="12"/>
        <v>0</v>
      </c>
      <c r="U89" s="38"/>
      <c r="V89" s="38"/>
      <c r="W89" s="38"/>
      <c r="X89" s="203">
        <f t="shared" si="15"/>
        <v>0</v>
      </c>
      <c r="Y89" s="38"/>
      <c r="Z89" s="38"/>
      <c r="AA89" s="38"/>
      <c r="AB89" s="362">
        <f t="shared" si="16"/>
        <v>0</v>
      </c>
      <c r="AC89" s="194"/>
      <c r="AD89" s="38"/>
      <c r="AE89" s="38"/>
      <c r="AF89" s="170">
        <f t="shared" si="17"/>
        <v>0</v>
      </c>
      <c r="AG89" s="173">
        <f t="shared" si="18"/>
        <v>0</v>
      </c>
      <c r="AH89" s="428">
        <f t="shared" si="13"/>
        <v>0</v>
      </c>
    </row>
    <row r="90" spans="1:34" x14ac:dyDescent="0.25">
      <c r="A90" s="15"/>
      <c r="B90" s="269" t="s">
        <v>186</v>
      </c>
      <c r="C90" s="20"/>
      <c r="D90" s="432">
        <f>'Пт День 5 Нед 2'!AC90</f>
        <v>0</v>
      </c>
      <c r="E90" s="432"/>
      <c r="F90" s="483"/>
      <c r="G90" s="483"/>
      <c r="H90" s="38"/>
      <c r="I90" s="38"/>
      <c r="J90" s="38" t="e">
        <f>(F90+#REF!+H90+I90)*$J$5</f>
        <v>#REF!</v>
      </c>
      <c r="K90" s="38" t="e">
        <f>(F90+G90+#REF!+H90+I90)*$K$5</f>
        <v>#REF!</v>
      </c>
      <c r="L90" s="348">
        <f t="shared" si="14"/>
        <v>0</v>
      </c>
      <c r="M90" s="144"/>
      <c r="N90" s="483"/>
      <c r="O90" s="483"/>
      <c r="P90" s="38"/>
      <c r="Q90" s="38"/>
      <c r="R90" s="38"/>
      <c r="S90" s="38">
        <f t="shared" si="11"/>
        <v>0</v>
      </c>
      <c r="T90" s="38">
        <f t="shared" si="12"/>
        <v>0</v>
      </c>
      <c r="U90" s="38"/>
      <c r="V90" s="38"/>
      <c r="W90" s="38"/>
      <c r="X90" s="203">
        <f t="shared" si="15"/>
        <v>0</v>
      </c>
      <c r="Y90" s="38"/>
      <c r="Z90" s="38"/>
      <c r="AA90" s="38"/>
      <c r="AB90" s="362">
        <f t="shared" si="16"/>
        <v>0</v>
      </c>
      <c r="AC90" s="194"/>
      <c r="AD90" s="38"/>
      <c r="AE90" s="38"/>
      <c r="AF90" s="170">
        <f t="shared" si="17"/>
        <v>0</v>
      </c>
      <c r="AG90" s="173">
        <f t="shared" si="18"/>
        <v>0</v>
      </c>
      <c r="AH90" s="428">
        <f t="shared" si="13"/>
        <v>0</v>
      </c>
    </row>
    <row r="91" spans="1:34" x14ac:dyDescent="0.25">
      <c r="A91" s="15">
        <v>76</v>
      </c>
      <c r="B91" s="51" t="s">
        <v>204</v>
      </c>
      <c r="C91" s="20" t="s">
        <v>45</v>
      </c>
      <c r="D91" s="432">
        <f>'Пт День 5 Нед 2'!AC91</f>
        <v>0</v>
      </c>
      <c r="E91" s="432"/>
      <c r="F91" s="483"/>
      <c r="G91" s="483"/>
      <c r="H91" s="38"/>
      <c r="I91" s="38"/>
      <c r="J91" s="38" t="e">
        <f>(F91+#REF!+H91+I91)*$J$5</f>
        <v>#REF!</v>
      </c>
      <c r="K91" s="38" t="e">
        <f>(F91+G91+#REF!+H91+I91)*$K$5</f>
        <v>#REF!</v>
      </c>
      <c r="L91" s="348">
        <f t="shared" si="14"/>
        <v>0</v>
      </c>
      <c r="M91" s="144"/>
      <c r="N91" s="483"/>
      <c r="O91" s="483"/>
      <c r="P91" s="38"/>
      <c r="Q91" s="38"/>
      <c r="R91" s="38"/>
      <c r="S91" s="38">
        <f t="shared" si="11"/>
        <v>0</v>
      </c>
      <c r="T91" s="38">
        <f t="shared" si="12"/>
        <v>0</v>
      </c>
      <c r="U91" s="38"/>
      <c r="V91" s="38"/>
      <c r="W91" s="38"/>
      <c r="X91" s="203">
        <f t="shared" si="15"/>
        <v>0</v>
      </c>
      <c r="Y91" s="38"/>
      <c r="Z91" s="38"/>
      <c r="AA91" s="38"/>
      <c r="AB91" s="362">
        <f t="shared" si="16"/>
        <v>0</v>
      </c>
      <c r="AC91" s="194"/>
      <c r="AD91" s="38"/>
      <c r="AE91" s="38"/>
      <c r="AF91" s="170">
        <f t="shared" si="17"/>
        <v>0</v>
      </c>
      <c r="AG91" s="173">
        <f t="shared" si="18"/>
        <v>0</v>
      </c>
      <c r="AH91" s="428">
        <f t="shared" si="13"/>
        <v>0</v>
      </c>
    </row>
    <row r="92" spans="1:34" x14ac:dyDescent="0.25">
      <c r="A92" s="15">
        <v>77</v>
      </c>
      <c r="B92" s="19" t="s">
        <v>2</v>
      </c>
      <c r="C92" s="20" t="s">
        <v>45</v>
      </c>
      <c r="D92" s="432">
        <f>'Пт День 5 Нед 2'!AC92</f>
        <v>0</v>
      </c>
      <c r="E92" s="432"/>
      <c r="F92" s="483"/>
      <c r="G92" s="483"/>
      <c r="H92" s="38"/>
      <c r="I92" s="38"/>
      <c r="J92" s="38" t="e">
        <f>(F92+#REF!+H92+I92)*$J$5</f>
        <v>#REF!</v>
      </c>
      <c r="K92" s="38" t="e">
        <f>(F92+G92+#REF!+H92+I92)*$K$5</f>
        <v>#REF!</v>
      </c>
      <c r="L92" s="348">
        <f t="shared" si="14"/>
        <v>0</v>
      </c>
      <c r="M92" s="144"/>
      <c r="N92" s="483"/>
      <c r="O92" s="483"/>
      <c r="P92" s="38"/>
      <c r="Q92" s="38"/>
      <c r="R92" s="38"/>
      <c r="S92" s="38">
        <f t="shared" si="11"/>
        <v>0</v>
      </c>
      <c r="T92" s="38">
        <f t="shared" si="12"/>
        <v>0</v>
      </c>
      <c r="U92" s="38"/>
      <c r="V92" s="38"/>
      <c r="W92" s="38"/>
      <c r="X92" s="203">
        <f t="shared" si="15"/>
        <v>0</v>
      </c>
      <c r="Y92" s="38"/>
      <c r="Z92" s="38"/>
      <c r="AA92" s="38"/>
      <c r="AB92" s="362">
        <f t="shared" si="16"/>
        <v>0</v>
      </c>
      <c r="AC92" s="194"/>
      <c r="AD92" s="162"/>
      <c r="AE92" s="38"/>
      <c r="AF92" s="170">
        <f t="shared" si="17"/>
        <v>0</v>
      </c>
      <c r="AG92" s="173">
        <f t="shared" si="18"/>
        <v>0</v>
      </c>
      <c r="AH92" s="428">
        <f t="shared" si="13"/>
        <v>0</v>
      </c>
    </row>
    <row r="93" spans="1:34" x14ac:dyDescent="0.25">
      <c r="A93" s="26"/>
      <c r="B93" s="269" t="s">
        <v>181</v>
      </c>
      <c r="C93" s="17"/>
      <c r="D93" s="432">
        <f>'Пт День 5 Нед 2'!AC93</f>
        <v>0</v>
      </c>
      <c r="E93" s="432"/>
      <c r="F93" s="483"/>
      <c r="G93" s="483"/>
      <c r="H93" s="38"/>
      <c r="I93" s="38"/>
      <c r="J93" s="38" t="e">
        <f>(F93+#REF!+H93+I93)*$J$5</f>
        <v>#REF!</v>
      </c>
      <c r="K93" s="38" t="e">
        <f>(F93+G93+#REF!+H93+I93)*$K$5</f>
        <v>#REF!</v>
      </c>
      <c r="L93" s="348">
        <f t="shared" si="14"/>
        <v>0</v>
      </c>
      <c r="M93" s="144"/>
      <c r="N93" s="483"/>
      <c r="O93" s="483"/>
      <c r="P93" s="38"/>
      <c r="Q93" s="38"/>
      <c r="R93" s="38"/>
      <c r="S93" s="38">
        <f t="shared" si="11"/>
        <v>0</v>
      </c>
      <c r="T93" s="38">
        <f t="shared" si="12"/>
        <v>0</v>
      </c>
      <c r="U93" s="38"/>
      <c r="V93" s="38"/>
      <c r="W93" s="38"/>
      <c r="X93" s="203">
        <f t="shared" si="15"/>
        <v>0</v>
      </c>
      <c r="Y93" s="38"/>
      <c r="Z93" s="38"/>
      <c r="AA93" s="38"/>
      <c r="AB93" s="362">
        <f t="shared" si="16"/>
        <v>0</v>
      </c>
      <c r="AC93" s="194"/>
      <c r="AD93" s="162"/>
      <c r="AE93" s="38"/>
      <c r="AF93" s="170">
        <f t="shared" si="17"/>
        <v>0</v>
      </c>
      <c r="AG93" s="173">
        <f t="shared" si="18"/>
        <v>0</v>
      </c>
      <c r="AH93" s="428">
        <f t="shared" si="13"/>
        <v>0</v>
      </c>
    </row>
    <row r="94" spans="1:34" x14ac:dyDescent="0.25">
      <c r="A94" s="27">
        <v>78</v>
      </c>
      <c r="B94" s="19" t="s">
        <v>0</v>
      </c>
      <c r="C94" s="17" t="s">
        <v>82</v>
      </c>
      <c r="D94" s="432">
        <f>'Пт День 5 Нед 2'!AC94</f>
        <v>0</v>
      </c>
      <c r="E94" s="432"/>
      <c r="F94" s="483"/>
      <c r="G94" s="483"/>
      <c r="H94" s="38"/>
      <c r="I94" s="38"/>
      <c r="J94" s="38" t="e">
        <f>(F94+#REF!+H94+I94)*$J$5</f>
        <v>#REF!</v>
      </c>
      <c r="K94" s="38" t="e">
        <f>(F94+G94+#REF!+H94+I94)*$K$5</f>
        <v>#REF!</v>
      </c>
      <c r="L94" s="348">
        <f t="shared" si="14"/>
        <v>0</v>
      </c>
      <c r="M94" s="144"/>
      <c r="N94" s="483"/>
      <c r="O94" s="483"/>
      <c r="P94" s="38"/>
      <c r="Q94" s="38"/>
      <c r="R94" s="38"/>
      <c r="S94" s="38">
        <f t="shared" si="11"/>
        <v>0</v>
      </c>
      <c r="T94" s="38">
        <f t="shared" si="12"/>
        <v>0</v>
      </c>
      <c r="U94" s="38"/>
      <c r="V94" s="38"/>
      <c r="W94" s="38"/>
      <c r="X94" s="203">
        <f t="shared" si="15"/>
        <v>0</v>
      </c>
      <c r="Y94" s="38"/>
      <c r="Z94" s="38"/>
      <c r="AA94" s="38"/>
      <c r="AB94" s="362">
        <f t="shared" si="16"/>
        <v>0</v>
      </c>
      <c r="AC94" s="194"/>
      <c r="AD94" s="162"/>
      <c r="AE94" s="38"/>
      <c r="AF94" s="170">
        <f t="shared" si="17"/>
        <v>0</v>
      </c>
      <c r="AG94" s="173">
        <f t="shared" si="18"/>
        <v>0</v>
      </c>
      <c r="AH94" s="428">
        <f t="shared" si="13"/>
        <v>0</v>
      </c>
    </row>
    <row r="95" spans="1:34" x14ac:dyDescent="0.25">
      <c r="A95" s="15">
        <v>79</v>
      </c>
      <c r="B95" s="19" t="s">
        <v>159</v>
      </c>
      <c r="C95" s="17" t="s">
        <v>12</v>
      </c>
      <c r="D95" s="432">
        <f>'Пт День 5 Нед 2'!AC95</f>
        <v>-7.0000000000000007E-2</v>
      </c>
      <c r="E95" s="432"/>
      <c r="F95" s="483"/>
      <c r="G95" s="483"/>
      <c r="H95" s="38"/>
      <c r="I95" s="38"/>
      <c r="J95" s="38" t="e">
        <f>(F95+#REF!+H95+I95)*$J$5</f>
        <v>#REF!</v>
      </c>
      <c r="K95" s="38" t="e">
        <f>(F95+G95+#REF!+H95+I95)*$K$5</f>
        <v>#REF!</v>
      </c>
      <c r="L95" s="348">
        <f t="shared" si="14"/>
        <v>0</v>
      </c>
      <c r="M95" s="144"/>
      <c r="N95" s="483"/>
      <c r="O95" s="483"/>
      <c r="P95" s="38"/>
      <c r="Q95" s="38"/>
      <c r="R95" s="38"/>
      <c r="S95" s="38">
        <f t="shared" si="11"/>
        <v>0</v>
      </c>
      <c r="T95" s="38">
        <f t="shared" si="12"/>
        <v>0</v>
      </c>
      <c r="U95" s="38"/>
      <c r="V95" s="38"/>
      <c r="W95" s="38"/>
      <c r="X95" s="203">
        <f t="shared" si="15"/>
        <v>0</v>
      </c>
      <c r="Y95" s="38"/>
      <c r="Z95" s="38"/>
      <c r="AA95" s="38"/>
      <c r="AB95" s="362">
        <f t="shared" si="16"/>
        <v>0</v>
      </c>
      <c r="AC95" s="194"/>
      <c r="AD95" s="162"/>
      <c r="AE95" s="38"/>
      <c r="AF95" s="170">
        <f t="shared" si="17"/>
        <v>0</v>
      </c>
      <c r="AG95" s="173">
        <f t="shared" si="18"/>
        <v>0</v>
      </c>
      <c r="AH95" s="428">
        <f t="shared" si="13"/>
        <v>-7.0000000000000007E-2</v>
      </c>
    </row>
    <row r="96" spans="1:34" x14ac:dyDescent="0.25">
      <c r="A96" s="27">
        <v>80</v>
      </c>
      <c r="B96" s="16" t="s">
        <v>81</v>
      </c>
      <c r="C96" s="17" t="s">
        <v>12</v>
      </c>
      <c r="D96" s="432">
        <f>'Пт День 5 Нед 2'!AC96</f>
        <v>-0.2</v>
      </c>
      <c r="E96" s="432"/>
      <c r="F96" s="483"/>
      <c r="G96" s="483"/>
      <c r="H96" s="38"/>
      <c r="I96" s="38"/>
      <c r="J96" s="38" t="e">
        <f>(F96+#REF!+H96+I96)*$J$5</f>
        <v>#REF!</v>
      </c>
      <c r="K96" s="38" t="e">
        <f>(F96+G96+#REF!+H96+I96)*$K$5</f>
        <v>#REF!</v>
      </c>
      <c r="L96" s="348">
        <f t="shared" si="14"/>
        <v>0</v>
      </c>
      <c r="M96" s="144"/>
      <c r="N96" s="483"/>
      <c r="O96" s="483"/>
      <c r="P96" s="38"/>
      <c r="Q96" s="38"/>
      <c r="R96" s="38"/>
      <c r="S96" s="38">
        <f t="shared" si="11"/>
        <v>0</v>
      </c>
      <c r="T96" s="38">
        <f t="shared" si="12"/>
        <v>0</v>
      </c>
      <c r="U96" s="38"/>
      <c r="V96" s="38"/>
      <c r="W96" s="38"/>
      <c r="X96" s="203">
        <f t="shared" si="15"/>
        <v>0</v>
      </c>
      <c r="Y96" s="38"/>
      <c r="Z96" s="38"/>
      <c r="AA96" s="38"/>
      <c r="AB96" s="362">
        <f t="shared" si="16"/>
        <v>0</v>
      </c>
      <c r="AC96" s="194"/>
      <c r="AD96" s="162"/>
      <c r="AE96" s="38"/>
      <c r="AF96" s="170">
        <f t="shared" si="17"/>
        <v>0</v>
      </c>
      <c r="AG96" s="173">
        <f t="shared" si="18"/>
        <v>0</v>
      </c>
      <c r="AH96" s="428">
        <f t="shared" si="13"/>
        <v>-0.2</v>
      </c>
    </row>
    <row r="97" spans="1:34" x14ac:dyDescent="0.25">
      <c r="A97" s="15">
        <v>81</v>
      </c>
      <c r="B97" s="28" t="s">
        <v>3</v>
      </c>
      <c r="C97" s="29" t="s">
        <v>12</v>
      </c>
      <c r="D97" s="432">
        <f>'Пт День 5 Нед 2'!AC97</f>
        <v>-0.08</v>
      </c>
      <c r="E97" s="436"/>
      <c r="F97" s="483"/>
      <c r="G97" s="483"/>
      <c r="H97" s="38"/>
      <c r="I97" s="38"/>
      <c r="J97" s="38" t="e">
        <f>(F97+#REF!+H97+I97)*$J$5</f>
        <v>#REF!</v>
      </c>
      <c r="K97" s="38" t="e">
        <f>(F97+G97+#REF!+H97+I97)*$K$5</f>
        <v>#REF!</v>
      </c>
      <c r="L97" s="348">
        <f t="shared" si="14"/>
        <v>0</v>
      </c>
      <c r="M97" s="144"/>
      <c r="N97" s="483"/>
      <c r="O97" s="483"/>
      <c r="P97" s="38"/>
      <c r="Q97" s="38"/>
      <c r="R97" s="38"/>
      <c r="S97" s="38">
        <f t="shared" si="11"/>
        <v>0</v>
      </c>
      <c r="T97" s="38">
        <f t="shared" si="12"/>
        <v>0</v>
      </c>
      <c r="U97" s="38"/>
      <c r="V97" s="38"/>
      <c r="W97" s="38"/>
      <c r="X97" s="203">
        <f t="shared" si="15"/>
        <v>0</v>
      </c>
      <c r="Y97" s="38"/>
      <c r="Z97" s="38"/>
      <c r="AA97" s="38"/>
      <c r="AB97" s="362">
        <f t="shared" si="16"/>
        <v>0</v>
      </c>
      <c r="AC97" s="194"/>
      <c r="AD97" s="162"/>
      <c r="AE97" s="38"/>
      <c r="AF97" s="170">
        <f t="shared" si="17"/>
        <v>0</v>
      </c>
      <c r="AG97" s="173">
        <f t="shared" si="18"/>
        <v>0</v>
      </c>
      <c r="AH97" s="428">
        <f t="shared" si="13"/>
        <v>-0.08</v>
      </c>
    </row>
    <row r="98" spans="1:34" x14ac:dyDescent="0.25">
      <c r="A98" s="27">
        <v>82</v>
      </c>
      <c r="B98" s="28" t="s">
        <v>183</v>
      </c>
      <c r="C98" s="29" t="s">
        <v>12</v>
      </c>
      <c r="D98" s="432">
        <f>'Пт День 5 Нед 2'!AC98</f>
        <v>-0.03</v>
      </c>
      <c r="E98" s="436"/>
      <c r="F98" s="483"/>
      <c r="G98" s="483"/>
      <c r="H98" s="38"/>
      <c r="I98" s="38"/>
      <c r="J98" s="38" t="e">
        <f>(F98+#REF!+H98+I98)*$J$5</f>
        <v>#REF!</v>
      </c>
      <c r="K98" s="38" t="e">
        <f>(F98+G98+#REF!+H98+I98)*$K$5</f>
        <v>#REF!</v>
      </c>
      <c r="L98" s="348">
        <f t="shared" si="14"/>
        <v>0</v>
      </c>
      <c r="M98" s="144"/>
      <c r="N98" s="483"/>
      <c r="O98" s="483"/>
      <c r="P98" s="38"/>
      <c r="Q98" s="38"/>
      <c r="R98" s="38"/>
      <c r="S98" s="38">
        <f t="shared" si="11"/>
        <v>0</v>
      </c>
      <c r="T98" s="38">
        <f t="shared" si="12"/>
        <v>0</v>
      </c>
      <c r="U98" s="38"/>
      <c r="V98" s="203">
        <v>0.03</v>
      </c>
      <c r="W98" s="38"/>
      <c r="X98" s="203">
        <f t="shared" si="15"/>
        <v>0.03</v>
      </c>
      <c r="Y98" s="38"/>
      <c r="Z98" s="38"/>
      <c r="AA98" s="38"/>
      <c r="AB98" s="362">
        <f t="shared" si="16"/>
        <v>0</v>
      </c>
      <c r="AC98" s="194"/>
      <c r="AD98" s="162"/>
      <c r="AE98" s="38"/>
      <c r="AF98" s="170">
        <f t="shared" si="17"/>
        <v>0</v>
      </c>
      <c r="AG98" s="173">
        <f t="shared" si="18"/>
        <v>0.03</v>
      </c>
      <c r="AH98" s="428">
        <f t="shared" si="13"/>
        <v>-0.06</v>
      </c>
    </row>
    <row r="99" spans="1:34" x14ac:dyDescent="0.25">
      <c r="A99" s="15">
        <v>83</v>
      </c>
      <c r="B99" s="28" t="s">
        <v>184</v>
      </c>
      <c r="C99" s="29" t="s">
        <v>12</v>
      </c>
      <c r="D99" s="432">
        <f>'Пт День 5 Нед 2'!AC99</f>
        <v>-0.03</v>
      </c>
      <c r="E99" s="436"/>
      <c r="F99" s="483"/>
      <c r="G99" s="483"/>
      <c r="H99" s="38"/>
      <c r="I99" s="38"/>
      <c r="J99" s="38" t="e">
        <f>(F99+#REF!+H99+I99)*$J$5</f>
        <v>#REF!</v>
      </c>
      <c r="K99" s="38" t="e">
        <f>(F99+G99+#REF!+H99+I99)*$K$5</f>
        <v>#REF!</v>
      </c>
      <c r="L99" s="348">
        <f t="shared" si="14"/>
        <v>0</v>
      </c>
      <c r="M99" s="144"/>
      <c r="N99" s="483"/>
      <c r="O99" s="483"/>
      <c r="P99" s="38"/>
      <c r="Q99" s="38"/>
      <c r="R99" s="38"/>
      <c r="S99" s="38">
        <f t="shared" si="11"/>
        <v>0</v>
      </c>
      <c r="T99" s="38">
        <f t="shared" si="12"/>
        <v>0</v>
      </c>
      <c r="U99" s="38"/>
      <c r="V99" s="38"/>
      <c r="W99" s="38"/>
      <c r="X99" s="203">
        <f t="shared" si="15"/>
        <v>0</v>
      </c>
      <c r="Y99" s="38"/>
      <c r="Z99" s="38"/>
      <c r="AA99" s="38"/>
      <c r="AB99" s="362">
        <f t="shared" si="16"/>
        <v>0</v>
      </c>
      <c r="AC99" s="194"/>
      <c r="AD99" s="162"/>
      <c r="AE99" s="38"/>
      <c r="AF99" s="170">
        <f t="shared" si="17"/>
        <v>0</v>
      </c>
      <c r="AG99" s="173">
        <f t="shared" si="18"/>
        <v>0</v>
      </c>
      <c r="AH99" s="428">
        <f t="shared" si="13"/>
        <v>-0.03</v>
      </c>
    </row>
    <row r="100" spans="1:34" x14ac:dyDescent="0.25">
      <c r="A100" s="27">
        <v>84</v>
      </c>
      <c r="B100" s="28" t="s">
        <v>163</v>
      </c>
      <c r="C100" s="29" t="s">
        <v>12</v>
      </c>
      <c r="D100" s="432">
        <f>'Пт День 5 Нед 2'!AC100</f>
        <v>0</v>
      </c>
      <c r="E100" s="436"/>
      <c r="F100" s="483"/>
      <c r="G100" s="483"/>
      <c r="H100" s="38"/>
      <c r="I100" s="38"/>
      <c r="J100" s="38" t="e">
        <f>(F100+#REF!+H100+I100)*$J$5</f>
        <v>#REF!</v>
      </c>
      <c r="K100" s="38" t="e">
        <f>(F100+G100+#REF!+H100+I100)*$K$5</f>
        <v>#REF!</v>
      </c>
      <c r="L100" s="348">
        <f t="shared" si="14"/>
        <v>0</v>
      </c>
      <c r="M100" s="144"/>
      <c r="N100" s="483"/>
      <c r="O100" s="483"/>
      <c r="P100" s="38"/>
      <c r="Q100" s="38"/>
      <c r="R100" s="38"/>
      <c r="S100" s="38">
        <f t="shared" si="11"/>
        <v>0</v>
      </c>
      <c r="T100" s="38">
        <f t="shared" si="12"/>
        <v>0</v>
      </c>
      <c r="U100" s="38"/>
      <c r="V100" s="38"/>
      <c r="W100" s="38"/>
      <c r="X100" s="203">
        <f t="shared" si="15"/>
        <v>0</v>
      </c>
      <c r="Y100" s="38"/>
      <c r="Z100" s="38"/>
      <c r="AA100" s="38"/>
      <c r="AB100" s="362">
        <f t="shared" si="16"/>
        <v>0</v>
      </c>
      <c r="AC100" s="194"/>
      <c r="AD100" s="504">
        <v>1.4999999999999999E-2</v>
      </c>
      <c r="AE100" s="38"/>
      <c r="AF100" s="170">
        <f t="shared" si="17"/>
        <v>1.4999999999999999E-2</v>
      </c>
      <c r="AG100" s="173">
        <f t="shared" si="18"/>
        <v>1.4999999999999999E-2</v>
      </c>
      <c r="AH100" s="428">
        <f t="shared" si="13"/>
        <v>-1.4999999999999999E-2</v>
      </c>
    </row>
    <row r="101" spans="1:34" x14ac:dyDescent="0.25">
      <c r="A101" s="15">
        <v>85</v>
      </c>
      <c r="B101" s="28" t="s">
        <v>182</v>
      </c>
      <c r="C101" s="29" t="s">
        <v>12</v>
      </c>
      <c r="D101" s="432">
        <f>'Пт День 5 Нед 2'!AC101</f>
        <v>0</v>
      </c>
      <c r="E101" s="436"/>
      <c r="F101" s="483"/>
      <c r="G101" s="483"/>
      <c r="H101" s="38"/>
      <c r="I101" s="38"/>
      <c r="J101" s="38" t="e">
        <f>(F101+#REF!+H101+I101)*$J$5</f>
        <v>#REF!</v>
      </c>
      <c r="K101" s="38" t="e">
        <f>(F101+G101+#REF!+H101+I101)*$K$5</f>
        <v>#REF!</v>
      </c>
      <c r="L101" s="348">
        <f t="shared" si="14"/>
        <v>0</v>
      </c>
      <c r="M101" s="144"/>
      <c r="N101" s="483"/>
      <c r="O101" s="483"/>
      <c r="P101" s="38"/>
      <c r="Q101" s="38"/>
      <c r="R101" s="38"/>
      <c r="S101" s="38">
        <f t="shared" si="11"/>
        <v>0</v>
      </c>
      <c r="T101" s="38">
        <f t="shared" si="12"/>
        <v>0</v>
      </c>
      <c r="U101" s="38"/>
      <c r="V101" s="38"/>
      <c r="W101" s="38"/>
      <c r="X101" s="203">
        <f t="shared" si="15"/>
        <v>0</v>
      </c>
      <c r="Y101" s="38"/>
      <c r="Z101" s="38"/>
      <c r="AA101" s="38"/>
      <c r="AB101" s="362">
        <f t="shared" si="16"/>
        <v>0</v>
      </c>
      <c r="AC101" s="194"/>
      <c r="AD101" s="162"/>
      <c r="AE101" s="38"/>
      <c r="AF101" s="170">
        <f t="shared" si="17"/>
        <v>0</v>
      </c>
      <c r="AG101" s="173">
        <f t="shared" si="18"/>
        <v>0</v>
      </c>
      <c r="AH101" s="428">
        <f t="shared" si="13"/>
        <v>0</v>
      </c>
    </row>
    <row r="102" spans="1:34" x14ac:dyDescent="0.25">
      <c r="A102" s="27">
        <v>86</v>
      </c>
      <c r="B102" s="19" t="s">
        <v>185</v>
      </c>
      <c r="C102" s="39" t="s">
        <v>82</v>
      </c>
      <c r="D102" s="432">
        <f>'Пт День 5 Нед 2'!AC102</f>
        <v>0</v>
      </c>
      <c r="E102" s="445"/>
      <c r="F102" s="483"/>
      <c r="G102" s="483"/>
      <c r="H102" s="38"/>
      <c r="I102" s="38"/>
      <c r="J102" s="38" t="e">
        <f>(F102+#REF!+H102+I102)*$J$5</f>
        <v>#REF!</v>
      </c>
      <c r="K102" s="38" t="e">
        <f>(F102+G102+#REF!+H102+I102)*$K$5</f>
        <v>#REF!</v>
      </c>
      <c r="L102" s="348">
        <f t="shared" si="14"/>
        <v>0</v>
      </c>
      <c r="M102" s="144"/>
      <c r="N102" s="483"/>
      <c r="O102" s="483"/>
      <c r="P102" s="38"/>
      <c r="Q102" s="38"/>
      <c r="R102" s="38"/>
      <c r="S102" s="38">
        <f t="shared" si="11"/>
        <v>0</v>
      </c>
      <c r="T102" s="38">
        <f t="shared" si="12"/>
        <v>0</v>
      </c>
      <c r="U102" s="38"/>
      <c r="V102" s="38"/>
      <c r="W102" s="38"/>
      <c r="X102" s="203">
        <f t="shared" si="15"/>
        <v>0</v>
      </c>
      <c r="Y102" s="38"/>
      <c r="Z102" s="38"/>
      <c r="AA102" s="38"/>
      <c r="AB102" s="362">
        <f t="shared" si="16"/>
        <v>0</v>
      </c>
      <c r="AC102" s="194"/>
      <c r="AD102" s="162"/>
      <c r="AE102" s="38"/>
      <c r="AF102" s="170">
        <f t="shared" si="17"/>
        <v>0</v>
      </c>
      <c r="AG102" s="173">
        <f t="shared" si="18"/>
        <v>0</v>
      </c>
      <c r="AH102" s="428">
        <f t="shared" si="13"/>
        <v>0</v>
      </c>
    </row>
    <row r="103" spans="1:34" x14ac:dyDescent="0.25">
      <c r="A103" s="34"/>
      <c r="B103" s="270" t="s">
        <v>83</v>
      </c>
      <c r="C103" s="40"/>
      <c r="D103" s="432">
        <f>'Пт День 5 Нед 2'!AC103</f>
        <v>0</v>
      </c>
      <c r="E103" s="424"/>
      <c r="F103" s="501"/>
      <c r="G103" s="501"/>
      <c r="H103" s="147"/>
      <c r="I103" s="147"/>
      <c r="J103" s="38" t="e">
        <f>(F103+#REF!+H103+I103)*$J$5</f>
        <v>#REF!</v>
      </c>
      <c r="K103" s="38" t="e">
        <f>(F103+G103+#REF!+H103+I103)*$K$5</f>
        <v>#REF!</v>
      </c>
      <c r="L103" s="348">
        <f t="shared" si="14"/>
        <v>0</v>
      </c>
      <c r="M103" s="146"/>
      <c r="N103" s="501"/>
      <c r="O103" s="501"/>
      <c r="P103" s="147"/>
      <c r="Q103" s="147"/>
      <c r="R103" s="147"/>
      <c r="S103" s="38">
        <f t="shared" ref="S103:S134" si="19">(M103+N103+O103+P103+Q103)*$S$5</f>
        <v>0</v>
      </c>
      <c r="T103" s="38">
        <f t="shared" ref="T103:T134" si="20">(N103+O103+P103+R103+M103)*$T$5</f>
        <v>0</v>
      </c>
      <c r="U103" s="38"/>
      <c r="V103" s="147"/>
      <c r="W103" s="147"/>
      <c r="X103" s="203">
        <f t="shared" si="15"/>
        <v>0</v>
      </c>
      <c r="Y103" s="147"/>
      <c r="Z103" s="147"/>
      <c r="AA103" s="147"/>
      <c r="AB103" s="362">
        <f t="shared" si="16"/>
        <v>0</v>
      </c>
      <c r="AC103" s="195"/>
      <c r="AD103" s="185"/>
      <c r="AE103" s="147"/>
      <c r="AF103" s="170">
        <f t="shared" si="17"/>
        <v>0</v>
      </c>
      <c r="AG103" s="173">
        <f t="shared" si="18"/>
        <v>0</v>
      </c>
      <c r="AH103" s="428">
        <f t="shared" ref="AH103:AH134" si="21">(D103+E102)-AG103</f>
        <v>0</v>
      </c>
    </row>
    <row r="104" spans="1:34" x14ac:dyDescent="0.25">
      <c r="A104" s="15">
        <v>87</v>
      </c>
      <c r="B104" s="16" t="s">
        <v>84</v>
      </c>
      <c r="C104" s="29" t="s">
        <v>12</v>
      </c>
      <c r="D104" s="432">
        <f>'Пт День 5 Нед 2'!AC104</f>
        <v>-7.6800000000000002E-3</v>
      </c>
      <c r="E104" s="436"/>
      <c r="F104" s="483"/>
      <c r="G104" s="483"/>
      <c r="H104" s="38"/>
      <c r="I104" s="38"/>
      <c r="J104" s="38" t="e">
        <f>(F104+#REF!+H104+I104)*$J$5</f>
        <v>#REF!</v>
      </c>
      <c r="K104" s="38" t="e">
        <f>(F104+G104+#REF!+H104+I104)*$K$5</f>
        <v>#REF!</v>
      </c>
      <c r="L104" s="348">
        <f t="shared" si="14"/>
        <v>0</v>
      </c>
      <c r="M104" s="144"/>
      <c r="N104" s="483"/>
      <c r="O104" s="483"/>
      <c r="P104" s="38"/>
      <c r="Q104" s="38"/>
      <c r="R104" s="38"/>
      <c r="S104" s="38">
        <f t="shared" si="19"/>
        <v>0</v>
      </c>
      <c r="T104" s="38">
        <f t="shared" si="20"/>
        <v>0</v>
      </c>
      <c r="U104" s="38"/>
      <c r="V104" s="38"/>
      <c r="W104" s="38"/>
      <c r="X104" s="203">
        <f t="shared" si="15"/>
        <v>0</v>
      </c>
      <c r="Y104" s="38"/>
      <c r="Z104" s="38"/>
      <c r="AA104" s="38"/>
      <c r="AB104" s="362">
        <f t="shared" si="16"/>
        <v>0</v>
      </c>
      <c r="AC104" s="194"/>
      <c r="AD104" s="162"/>
      <c r="AE104" s="38"/>
      <c r="AF104" s="170">
        <f t="shared" si="17"/>
        <v>0</v>
      </c>
      <c r="AG104" s="173">
        <f t="shared" si="18"/>
        <v>0</v>
      </c>
      <c r="AH104" s="428">
        <f t="shared" si="21"/>
        <v>-7.6800000000000002E-3</v>
      </c>
    </row>
    <row r="105" spans="1:34" x14ac:dyDescent="0.25">
      <c r="A105" s="34"/>
      <c r="B105" s="273">
        <v>4.8000000000000001E-2</v>
      </c>
      <c r="C105" s="39" t="s">
        <v>82</v>
      </c>
      <c r="D105" s="432">
        <f>'Пт День 5 Нед 2'!AC105</f>
        <v>0</v>
      </c>
      <c r="E105" s="445"/>
      <c r="F105" s="499"/>
      <c r="G105" s="499"/>
      <c r="H105" s="46"/>
      <c r="I105" s="46"/>
      <c r="J105" s="38" t="e">
        <f>(F105+#REF!+H105+I105)*$J$5</f>
        <v>#REF!</v>
      </c>
      <c r="K105" s="38" t="e">
        <f>(F105+G105+#REF!+H105+I105)*$K$5</f>
        <v>#REF!</v>
      </c>
      <c r="L105" s="348">
        <f t="shared" si="14"/>
        <v>0</v>
      </c>
      <c r="M105" s="46"/>
      <c r="N105" s="499"/>
      <c r="O105" s="499"/>
      <c r="P105" s="46"/>
      <c r="Q105" s="46"/>
      <c r="R105" s="46"/>
      <c r="S105" s="38">
        <f t="shared" si="19"/>
        <v>0</v>
      </c>
      <c r="T105" s="38">
        <f t="shared" si="20"/>
        <v>0</v>
      </c>
      <c r="U105" s="38"/>
      <c r="V105" s="150"/>
      <c r="W105" s="149"/>
      <c r="X105" s="203">
        <f t="shared" si="15"/>
        <v>0</v>
      </c>
      <c r="Y105" s="150"/>
      <c r="Z105" s="150"/>
      <c r="AA105" s="150"/>
      <c r="AB105" s="362">
        <f t="shared" si="16"/>
        <v>0</v>
      </c>
      <c r="AC105" s="196"/>
      <c r="AD105" s="186"/>
      <c r="AE105" s="150"/>
      <c r="AF105" s="170">
        <f t="shared" si="17"/>
        <v>0</v>
      </c>
      <c r="AG105" s="173">
        <f t="shared" si="18"/>
        <v>0</v>
      </c>
      <c r="AH105" s="428">
        <f t="shared" si="21"/>
        <v>0</v>
      </c>
    </row>
    <row r="106" spans="1:34" x14ac:dyDescent="0.25">
      <c r="A106" s="44"/>
      <c r="B106" s="271" t="s">
        <v>189</v>
      </c>
      <c r="C106" s="35"/>
      <c r="D106" s="432">
        <f>'Пт День 5 Нед 2'!AC106</f>
        <v>0</v>
      </c>
      <c r="E106" s="421"/>
      <c r="F106" s="484"/>
      <c r="G106" s="484"/>
      <c r="H106" s="35"/>
      <c r="I106" s="49"/>
      <c r="J106" s="38" t="e">
        <f>(F106+#REF!+H106+I106)*$J$5</f>
        <v>#REF!</v>
      </c>
      <c r="K106" s="38" t="e">
        <f>(F106+G106+#REF!+H106+I106)*$K$5</f>
        <v>#REF!</v>
      </c>
      <c r="L106" s="348">
        <f t="shared" si="14"/>
        <v>0</v>
      </c>
      <c r="M106" s="35"/>
      <c r="N106" s="484"/>
      <c r="O106" s="484"/>
      <c r="P106" s="35"/>
      <c r="Q106" s="49"/>
      <c r="R106" s="49"/>
      <c r="S106" s="38">
        <f t="shared" si="19"/>
        <v>0</v>
      </c>
      <c r="T106" s="38">
        <f t="shared" si="20"/>
        <v>0</v>
      </c>
      <c r="U106" s="38"/>
      <c r="V106" s="148"/>
      <c r="W106" s="38"/>
      <c r="X106" s="203">
        <f t="shared" si="15"/>
        <v>0</v>
      </c>
      <c r="Y106" s="148"/>
      <c r="Z106" s="148"/>
      <c r="AA106" s="38"/>
      <c r="AB106" s="362">
        <f t="shared" si="16"/>
        <v>0</v>
      </c>
      <c r="AC106" s="194"/>
      <c r="AD106" s="162"/>
      <c r="AE106" s="38"/>
      <c r="AF106" s="170">
        <f t="shared" si="17"/>
        <v>0</v>
      </c>
      <c r="AG106" s="173">
        <f t="shared" si="18"/>
        <v>0</v>
      </c>
      <c r="AH106" s="428">
        <f t="shared" si="21"/>
        <v>0</v>
      </c>
    </row>
    <row r="107" spans="1:34" x14ac:dyDescent="0.25">
      <c r="A107" s="15">
        <v>88</v>
      </c>
      <c r="B107" s="19" t="s">
        <v>71</v>
      </c>
      <c r="C107" s="20" t="s">
        <v>12</v>
      </c>
      <c r="D107" s="432">
        <f>'Пт День 5 Нед 2'!AC107</f>
        <v>0</v>
      </c>
      <c r="E107" s="432"/>
      <c r="F107" s="484"/>
      <c r="G107" s="484"/>
      <c r="H107" s="35"/>
      <c r="I107" s="35"/>
      <c r="J107" s="38" t="e">
        <f>(F107+#REF!+H107+I107)*$J$5</f>
        <v>#REF!</v>
      </c>
      <c r="K107" s="38" t="e">
        <f>(F107+G107+#REF!+H107+I107)*$K$5</f>
        <v>#REF!</v>
      </c>
      <c r="L107" s="348">
        <f t="shared" si="14"/>
        <v>0</v>
      </c>
      <c r="M107" s="18"/>
      <c r="N107" s="484"/>
      <c r="O107" s="484"/>
      <c r="P107" s="35"/>
      <c r="Q107" s="35"/>
      <c r="R107" s="35"/>
      <c r="S107" s="38">
        <f t="shared" si="19"/>
        <v>0</v>
      </c>
      <c r="T107" s="38">
        <f t="shared" si="20"/>
        <v>0</v>
      </c>
      <c r="U107" s="38"/>
      <c r="V107" s="38"/>
      <c r="W107" s="38"/>
      <c r="X107" s="203">
        <f t="shared" si="15"/>
        <v>0</v>
      </c>
      <c r="Y107" s="38"/>
      <c r="Z107" s="38"/>
      <c r="AA107" s="38"/>
      <c r="AB107" s="362">
        <f t="shared" si="16"/>
        <v>0</v>
      </c>
      <c r="AC107" s="194"/>
      <c r="AD107" s="162"/>
      <c r="AE107" s="38"/>
      <c r="AF107" s="170">
        <f t="shared" si="17"/>
        <v>0</v>
      </c>
      <c r="AG107" s="173">
        <f t="shared" si="18"/>
        <v>0</v>
      </c>
      <c r="AH107" s="428">
        <f t="shared" si="21"/>
        <v>0</v>
      </c>
    </row>
    <row r="108" spans="1:34" x14ac:dyDescent="0.25">
      <c r="A108" s="15">
        <v>89</v>
      </c>
      <c r="B108" s="24" t="s">
        <v>102</v>
      </c>
      <c r="C108" s="25" t="s">
        <v>12</v>
      </c>
      <c r="D108" s="432">
        <f>'Пт День 5 Нед 2'!AC108</f>
        <v>0</v>
      </c>
      <c r="E108" s="434"/>
      <c r="F108" s="484"/>
      <c r="G108" s="484"/>
      <c r="H108" s="35"/>
      <c r="I108" s="35"/>
      <c r="J108" s="38" t="e">
        <f>(F108+#REF!+H108+I108)*$J$5</f>
        <v>#REF!</v>
      </c>
      <c r="K108" s="38" t="e">
        <f>(F108+G108+#REF!+H108+I108)*$K$5</f>
        <v>#REF!</v>
      </c>
      <c r="L108" s="348">
        <f t="shared" si="14"/>
        <v>0</v>
      </c>
      <c r="M108" s="18"/>
      <c r="N108" s="484"/>
      <c r="O108" s="484"/>
      <c r="P108" s="35"/>
      <c r="Q108" s="35"/>
      <c r="R108" s="35"/>
      <c r="S108" s="38">
        <f t="shared" si="19"/>
        <v>0</v>
      </c>
      <c r="T108" s="38">
        <f t="shared" si="20"/>
        <v>0</v>
      </c>
      <c r="U108" s="38"/>
      <c r="V108" s="38"/>
      <c r="W108" s="38"/>
      <c r="X108" s="203">
        <f t="shared" si="15"/>
        <v>0</v>
      </c>
      <c r="Y108" s="38"/>
      <c r="Z108" s="38"/>
      <c r="AA108" s="38"/>
      <c r="AB108" s="362">
        <f t="shared" si="16"/>
        <v>0</v>
      </c>
      <c r="AC108" s="194"/>
      <c r="AD108" s="162"/>
      <c r="AE108" s="38"/>
      <c r="AF108" s="170">
        <f t="shared" si="17"/>
        <v>0</v>
      </c>
      <c r="AG108" s="173">
        <f t="shared" si="18"/>
        <v>0</v>
      </c>
      <c r="AH108" s="428">
        <f t="shared" si="21"/>
        <v>0</v>
      </c>
    </row>
    <row r="109" spans="1:34" x14ac:dyDescent="0.25">
      <c r="A109" s="15">
        <v>90</v>
      </c>
      <c r="B109" s="24" t="s">
        <v>80</v>
      </c>
      <c r="C109" s="25" t="s">
        <v>12</v>
      </c>
      <c r="D109" s="432">
        <f>'Пт День 5 Нед 2'!AC109</f>
        <v>0</v>
      </c>
      <c r="E109" s="434"/>
      <c r="F109" s="484"/>
      <c r="G109" s="484"/>
      <c r="H109" s="35"/>
      <c r="I109" s="35"/>
      <c r="J109" s="38" t="e">
        <f>(F109+#REF!+H109+I109)*$J$5</f>
        <v>#REF!</v>
      </c>
      <c r="K109" s="38" t="e">
        <f>(F109+G109+#REF!+H109+I109)*$K$5</f>
        <v>#REF!</v>
      </c>
      <c r="L109" s="348">
        <f t="shared" si="14"/>
        <v>0</v>
      </c>
      <c r="M109" s="18"/>
      <c r="N109" s="484"/>
      <c r="O109" s="484"/>
      <c r="P109" s="35"/>
      <c r="Q109" s="35"/>
      <c r="R109" s="35"/>
      <c r="S109" s="38">
        <f t="shared" si="19"/>
        <v>0</v>
      </c>
      <c r="T109" s="38">
        <f t="shared" si="20"/>
        <v>0</v>
      </c>
      <c r="U109" s="38"/>
      <c r="V109" s="38"/>
      <c r="W109" s="38"/>
      <c r="X109" s="203">
        <f t="shared" si="15"/>
        <v>0</v>
      </c>
      <c r="Y109" s="38"/>
      <c r="Z109" s="38"/>
      <c r="AA109" s="38"/>
      <c r="AB109" s="362">
        <f t="shared" si="16"/>
        <v>0</v>
      </c>
      <c r="AC109" s="194"/>
      <c r="AD109" s="162"/>
      <c r="AE109" s="38"/>
      <c r="AF109" s="170">
        <f t="shared" si="17"/>
        <v>0</v>
      </c>
      <c r="AG109" s="173">
        <f t="shared" si="18"/>
        <v>0</v>
      </c>
      <c r="AH109" s="428">
        <f t="shared" si="21"/>
        <v>0</v>
      </c>
    </row>
    <row r="110" spans="1:34" x14ac:dyDescent="0.25">
      <c r="A110" s="15">
        <v>91</v>
      </c>
      <c r="B110" s="16" t="s">
        <v>103</v>
      </c>
      <c r="C110" s="25" t="s">
        <v>12</v>
      </c>
      <c r="D110" s="432">
        <f>'Пт День 5 Нед 2'!AC110</f>
        <v>0</v>
      </c>
      <c r="E110" s="434"/>
      <c r="F110" s="484"/>
      <c r="G110" s="484"/>
      <c r="H110" s="35"/>
      <c r="I110" s="35"/>
      <c r="J110" s="38" t="e">
        <f>(F110+#REF!+H110+I110)*$J$5</f>
        <v>#REF!</v>
      </c>
      <c r="K110" s="38" t="e">
        <f>(F110+G110+#REF!+H110+I110)*$K$5</f>
        <v>#REF!</v>
      </c>
      <c r="L110" s="348">
        <f t="shared" si="14"/>
        <v>0</v>
      </c>
      <c r="M110" s="18"/>
      <c r="N110" s="484"/>
      <c r="O110" s="484"/>
      <c r="P110" s="35"/>
      <c r="Q110" s="35"/>
      <c r="R110" s="35"/>
      <c r="S110" s="38">
        <f t="shared" si="19"/>
        <v>0</v>
      </c>
      <c r="T110" s="38">
        <f t="shared" si="20"/>
        <v>0</v>
      </c>
      <c r="U110" s="38"/>
      <c r="V110" s="38"/>
      <c r="W110" s="38"/>
      <c r="X110" s="203">
        <f t="shared" si="15"/>
        <v>0</v>
      </c>
      <c r="Y110" s="38"/>
      <c r="Z110" s="38"/>
      <c r="AA110" s="38"/>
      <c r="AB110" s="362">
        <f t="shared" si="16"/>
        <v>0</v>
      </c>
      <c r="AC110" s="194"/>
      <c r="AD110" s="162"/>
      <c r="AE110" s="38"/>
      <c r="AF110" s="170">
        <f t="shared" si="17"/>
        <v>0</v>
      </c>
      <c r="AG110" s="173">
        <f t="shared" si="18"/>
        <v>0</v>
      </c>
      <c r="AH110" s="428">
        <f t="shared" si="21"/>
        <v>0</v>
      </c>
    </row>
    <row r="111" spans="1:34" x14ac:dyDescent="0.25">
      <c r="A111" s="15">
        <v>92</v>
      </c>
      <c r="B111" s="16" t="s">
        <v>104</v>
      </c>
      <c r="C111" s="25" t="s">
        <v>12</v>
      </c>
      <c r="D111" s="432">
        <f>'Пт День 5 Нед 2'!AC111</f>
        <v>0</v>
      </c>
      <c r="E111" s="434"/>
      <c r="F111" s="484"/>
      <c r="G111" s="484"/>
      <c r="H111" s="35"/>
      <c r="I111" s="35"/>
      <c r="J111" s="38" t="e">
        <f>(F111+#REF!+H111+I111)*$J$5</f>
        <v>#REF!</v>
      </c>
      <c r="K111" s="38" t="e">
        <f>(F111+G111+#REF!+H111+I111)*$K$5</f>
        <v>#REF!</v>
      </c>
      <c r="L111" s="348">
        <f t="shared" si="14"/>
        <v>0</v>
      </c>
      <c r="M111" s="18"/>
      <c r="N111" s="484"/>
      <c r="O111" s="484"/>
      <c r="P111" s="35"/>
      <c r="Q111" s="35"/>
      <c r="R111" s="35"/>
      <c r="S111" s="38">
        <f t="shared" si="19"/>
        <v>0</v>
      </c>
      <c r="T111" s="38">
        <f t="shared" si="20"/>
        <v>0</v>
      </c>
      <c r="U111" s="38"/>
      <c r="V111" s="38"/>
      <c r="W111" s="38"/>
      <c r="X111" s="203">
        <f t="shared" si="15"/>
        <v>0</v>
      </c>
      <c r="Y111" s="38"/>
      <c r="Z111" s="38"/>
      <c r="AA111" s="38"/>
      <c r="AB111" s="362">
        <f t="shared" si="16"/>
        <v>0</v>
      </c>
      <c r="AC111" s="194"/>
      <c r="AD111" s="162"/>
      <c r="AE111" s="38"/>
      <c r="AF111" s="170">
        <f t="shared" si="17"/>
        <v>0</v>
      </c>
      <c r="AG111" s="173">
        <f t="shared" si="18"/>
        <v>0</v>
      </c>
      <c r="AH111" s="428">
        <f t="shared" si="21"/>
        <v>0</v>
      </c>
    </row>
    <row r="112" spans="1:34" x14ac:dyDescent="0.25">
      <c r="A112" s="15">
        <v>93</v>
      </c>
      <c r="B112" s="24" t="s">
        <v>108</v>
      </c>
      <c r="C112" s="25" t="s">
        <v>12</v>
      </c>
      <c r="D112" s="432">
        <f>'Пт День 5 Нед 2'!AC112</f>
        <v>0</v>
      </c>
      <c r="E112" s="434"/>
      <c r="F112" s="484"/>
      <c r="G112" s="484"/>
      <c r="H112" s="35"/>
      <c r="I112" s="35"/>
      <c r="J112" s="38" t="e">
        <f>(F112+#REF!+H112+I112)*$J$5</f>
        <v>#REF!</v>
      </c>
      <c r="K112" s="38" t="e">
        <f>(F112+G112+#REF!+H112+I112)*$K$5</f>
        <v>#REF!</v>
      </c>
      <c r="L112" s="348">
        <f t="shared" si="14"/>
        <v>0</v>
      </c>
      <c r="M112" s="18"/>
      <c r="N112" s="484"/>
      <c r="O112" s="484"/>
      <c r="P112" s="35"/>
      <c r="Q112" s="35"/>
      <c r="R112" s="35"/>
      <c r="S112" s="38">
        <f t="shared" si="19"/>
        <v>0</v>
      </c>
      <c r="T112" s="38">
        <f t="shared" si="20"/>
        <v>0</v>
      </c>
      <c r="U112" s="38"/>
      <c r="V112" s="38"/>
      <c r="W112" s="38"/>
      <c r="X112" s="203">
        <f t="shared" si="15"/>
        <v>0</v>
      </c>
      <c r="Y112" s="38"/>
      <c r="Z112" s="38"/>
      <c r="AA112" s="38"/>
      <c r="AB112" s="362">
        <f t="shared" si="16"/>
        <v>0</v>
      </c>
      <c r="AC112" s="194"/>
      <c r="AD112" s="162"/>
      <c r="AE112" s="38"/>
      <c r="AF112" s="170">
        <f t="shared" si="17"/>
        <v>0</v>
      </c>
      <c r="AG112" s="173">
        <f t="shared" si="18"/>
        <v>0</v>
      </c>
      <c r="AH112" s="428">
        <f t="shared" si="21"/>
        <v>0</v>
      </c>
    </row>
    <row r="113" spans="1:34" x14ac:dyDescent="0.25">
      <c r="A113" s="15">
        <v>94</v>
      </c>
      <c r="B113" s="24" t="s">
        <v>79</v>
      </c>
      <c r="C113" s="25" t="s">
        <v>12</v>
      </c>
      <c r="D113" s="432">
        <f>'Пт День 5 Нед 2'!AC113</f>
        <v>0</v>
      </c>
      <c r="E113" s="434"/>
      <c r="F113" s="484"/>
      <c r="G113" s="484"/>
      <c r="H113" s="35"/>
      <c r="I113" s="35"/>
      <c r="J113" s="38" t="e">
        <f>(F113+#REF!+H113+I113)*$J$5</f>
        <v>#REF!</v>
      </c>
      <c r="K113" s="38" t="e">
        <f>(F113+G113+#REF!+H113+I113)*$K$5</f>
        <v>#REF!</v>
      </c>
      <c r="L113" s="348">
        <f t="shared" si="14"/>
        <v>0</v>
      </c>
      <c r="M113" s="18"/>
      <c r="N113" s="484"/>
      <c r="O113" s="484"/>
      <c r="P113" s="35"/>
      <c r="Q113" s="35"/>
      <c r="R113" s="35"/>
      <c r="S113" s="38">
        <f t="shared" si="19"/>
        <v>0</v>
      </c>
      <c r="T113" s="38">
        <f t="shared" si="20"/>
        <v>0</v>
      </c>
      <c r="U113" s="38"/>
      <c r="V113" s="38"/>
      <c r="W113" s="38"/>
      <c r="X113" s="203">
        <f t="shared" si="15"/>
        <v>0</v>
      </c>
      <c r="Y113" s="38"/>
      <c r="Z113" s="38"/>
      <c r="AA113" s="148"/>
      <c r="AB113" s="362">
        <f t="shared" si="16"/>
        <v>0</v>
      </c>
      <c r="AC113" s="194"/>
      <c r="AD113" s="162"/>
      <c r="AE113" s="148"/>
      <c r="AF113" s="170">
        <f t="shared" si="17"/>
        <v>0</v>
      </c>
      <c r="AG113" s="173">
        <f t="shared" si="18"/>
        <v>0</v>
      </c>
      <c r="AH113" s="428">
        <f t="shared" si="21"/>
        <v>0</v>
      </c>
    </row>
    <row r="114" spans="1:34" x14ac:dyDescent="0.25">
      <c r="A114" s="15"/>
      <c r="B114" s="268" t="s">
        <v>61</v>
      </c>
      <c r="C114" s="7"/>
      <c r="D114" s="432">
        <f>'Пт День 5 Нед 2'!AC114</f>
        <v>0</v>
      </c>
      <c r="E114" s="7"/>
      <c r="F114" s="483"/>
      <c r="G114" s="483"/>
      <c r="H114" s="38"/>
      <c r="I114" s="38"/>
      <c r="J114" s="38" t="e">
        <f>(F114+#REF!+H114+I114)*$J$5</f>
        <v>#REF!</v>
      </c>
      <c r="K114" s="38" t="e">
        <f>(F114+G114+#REF!+H114+I114)*$K$5</f>
        <v>#REF!</v>
      </c>
      <c r="L114" s="348">
        <f t="shared" si="14"/>
        <v>0</v>
      </c>
      <c r="M114" s="144"/>
      <c r="N114" s="483"/>
      <c r="O114" s="483"/>
      <c r="P114" s="38"/>
      <c r="Q114" s="38"/>
      <c r="R114" s="38"/>
      <c r="S114" s="38">
        <f t="shared" si="19"/>
        <v>0</v>
      </c>
      <c r="T114" s="38">
        <f t="shared" si="20"/>
        <v>0</v>
      </c>
      <c r="U114" s="38"/>
      <c r="V114" s="38"/>
      <c r="W114" s="38"/>
      <c r="X114" s="203">
        <f t="shared" si="15"/>
        <v>0</v>
      </c>
      <c r="Y114" s="38"/>
      <c r="Z114" s="38"/>
      <c r="AA114" s="38"/>
      <c r="AB114" s="362">
        <f t="shared" si="16"/>
        <v>0</v>
      </c>
      <c r="AC114" s="194"/>
      <c r="AD114" s="162"/>
      <c r="AE114" s="38"/>
      <c r="AF114" s="170">
        <f t="shared" si="17"/>
        <v>0</v>
      </c>
      <c r="AG114" s="173">
        <f t="shared" si="18"/>
        <v>0</v>
      </c>
      <c r="AH114" s="428">
        <f t="shared" si="21"/>
        <v>0</v>
      </c>
    </row>
    <row r="115" spans="1:34" x14ac:dyDescent="0.25">
      <c r="A115" s="15">
        <v>95</v>
      </c>
      <c r="B115" s="16" t="s">
        <v>1</v>
      </c>
      <c r="C115" s="17" t="s">
        <v>12</v>
      </c>
      <c r="D115" s="432">
        <f>'Пт День 5 Нед 2'!AC115</f>
        <v>-1.4999999999999999E-2</v>
      </c>
      <c r="E115" s="432"/>
      <c r="F115" s="483"/>
      <c r="G115" s="483"/>
      <c r="H115" s="38"/>
      <c r="I115" s="38"/>
      <c r="J115" s="38" t="e">
        <f>(F115+#REF!+H115+I115)*$J$5</f>
        <v>#REF!</v>
      </c>
      <c r="K115" s="38" t="e">
        <f>(F115+G115+#REF!+H115+I115)*$K$5</f>
        <v>#REF!</v>
      </c>
      <c r="L115" s="348">
        <f t="shared" si="14"/>
        <v>0</v>
      </c>
      <c r="M115" s="144"/>
      <c r="N115" s="483"/>
      <c r="O115" s="483"/>
      <c r="P115" s="38"/>
      <c r="Q115" s="38"/>
      <c r="R115" s="38"/>
      <c r="S115" s="38">
        <f t="shared" si="19"/>
        <v>0</v>
      </c>
      <c r="T115" s="38">
        <f t="shared" si="20"/>
        <v>0</v>
      </c>
      <c r="U115" s="38"/>
      <c r="V115" s="38"/>
      <c r="W115" s="38"/>
      <c r="X115" s="203">
        <f t="shared" si="15"/>
        <v>0</v>
      </c>
      <c r="Y115" s="38"/>
      <c r="Z115" s="38"/>
      <c r="AA115" s="38"/>
      <c r="AB115" s="362">
        <f t="shared" si="16"/>
        <v>0</v>
      </c>
      <c r="AC115" s="194"/>
      <c r="AD115" s="162"/>
      <c r="AE115" s="38"/>
      <c r="AF115" s="170">
        <f t="shared" si="17"/>
        <v>0</v>
      </c>
      <c r="AG115" s="173">
        <f t="shared" si="18"/>
        <v>0</v>
      </c>
      <c r="AH115" s="428">
        <f t="shared" si="21"/>
        <v>-1.4999999999999999E-2</v>
      </c>
    </row>
    <row r="116" spans="1:34" x14ac:dyDescent="0.25">
      <c r="A116" s="15">
        <v>96</v>
      </c>
      <c r="B116" s="19" t="s">
        <v>62</v>
      </c>
      <c r="C116" s="20" t="s">
        <v>12</v>
      </c>
      <c r="D116" s="432">
        <f>'Пт День 5 Нед 2'!AC116</f>
        <v>0</v>
      </c>
      <c r="E116" s="432"/>
      <c r="F116" s="483"/>
      <c r="G116" s="483"/>
      <c r="H116" s="38"/>
      <c r="I116" s="38"/>
      <c r="J116" s="38" t="e">
        <f>(F116+#REF!+H116+I116)*$J$5</f>
        <v>#REF!</v>
      </c>
      <c r="K116" s="38" t="e">
        <f>(F116+G116+#REF!+H116+I116)*$K$5</f>
        <v>#REF!</v>
      </c>
      <c r="L116" s="348">
        <f t="shared" si="14"/>
        <v>0</v>
      </c>
      <c r="M116" s="144"/>
      <c r="N116" s="483"/>
      <c r="O116" s="483"/>
      <c r="P116" s="38"/>
      <c r="Q116" s="38"/>
      <c r="R116" s="38"/>
      <c r="S116" s="38">
        <f t="shared" si="19"/>
        <v>0</v>
      </c>
      <c r="T116" s="38">
        <f t="shared" si="20"/>
        <v>0</v>
      </c>
      <c r="U116" s="38"/>
      <c r="V116" s="38"/>
      <c r="W116" s="38"/>
      <c r="X116" s="203">
        <f t="shared" si="15"/>
        <v>0</v>
      </c>
      <c r="Y116" s="38"/>
      <c r="Z116" s="38"/>
      <c r="AA116" s="38"/>
      <c r="AB116" s="362">
        <f t="shared" si="16"/>
        <v>0</v>
      </c>
      <c r="AC116" s="194"/>
      <c r="AD116" s="162"/>
      <c r="AE116" s="38"/>
      <c r="AF116" s="170">
        <f t="shared" si="17"/>
        <v>0</v>
      </c>
      <c r="AG116" s="173">
        <f t="shared" si="18"/>
        <v>0</v>
      </c>
      <c r="AH116" s="428">
        <f t="shared" si="21"/>
        <v>0</v>
      </c>
    </row>
    <row r="117" spans="1:34" x14ac:dyDescent="0.25">
      <c r="A117" s="15">
        <v>97</v>
      </c>
      <c r="B117" s="19" t="s">
        <v>89</v>
      </c>
      <c r="C117" s="20" t="s">
        <v>12</v>
      </c>
      <c r="D117" s="432">
        <f>'Пт День 5 Нед 2'!AC117</f>
        <v>0</v>
      </c>
      <c r="E117" s="432"/>
      <c r="F117" s="483"/>
      <c r="G117" s="483"/>
      <c r="H117" s="38"/>
      <c r="I117" s="38"/>
      <c r="J117" s="38" t="e">
        <f>(F117+#REF!+H117+I117)*$J$5</f>
        <v>#REF!</v>
      </c>
      <c r="K117" s="38" t="e">
        <f>(F117+G117+#REF!+H117+I117)*$K$5</f>
        <v>#REF!</v>
      </c>
      <c r="L117" s="348">
        <f t="shared" si="14"/>
        <v>0</v>
      </c>
      <c r="M117" s="144"/>
      <c r="N117" s="483"/>
      <c r="O117" s="483"/>
      <c r="P117" s="38"/>
      <c r="Q117" s="38"/>
      <c r="R117" s="38"/>
      <c r="S117" s="38">
        <f t="shared" si="19"/>
        <v>0</v>
      </c>
      <c r="T117" s="38">
        <f t="shared" si="20"/>
        <v>0</v>
      </c>
      <c r="U117" s="38"/>
      <c r="V117" s="38"/>
      <c r="W117" s="38"/>
      <c r="X117" s="203">
        <f t="shared" si="15"/>
        <v>0</v>
      </c>
      <c r="Y117" s="38"/>
      <c r="Z117" s="38"/>
      <c r="AA117" s="38"/>
      <c r="AB117" s="362">
        <f t="shared" si="16"/>
        <v>0</v>
      </c>
      <c r="AC117" s="194"/>
      <c r="AD117" s="162"/>
      <c r="AE117" s="38"/>
      <c r="AF117" s="170">
        <f t="shared" si="17"/>
        <v>0</v>
      </c>
      <c r="AG117" s="173">
        <f t="shared" si="18"/>
        <v>0</v>
      </c>
      <c r="AH117" s="428">
        <f t="shared" si="21"/>
        <v>0</v>
      </c>
    </row>
    <row r="118" spans="1:34" x14ac:dyDescent="0.25">
      <c r="A118" s="15">
        <v>98</v>
      </c>
      <c r="B118" s="19" t="s">
        <v>63</v>
      </c>
      <c r="C118" s="20" t="s">
        <v>12</v>
      </c>
      <c r="D118" s="432">
        <f>'Пт День 5 Нед 2'!AC118</f>
        <v>0</v>
      </c>
      <c r="E118" s="432"/>
      <c r="F118" s="483"/>
      <c r="G118" s="483"/>
      <c r="H118" s="38"/>
      <c r="I118" s="38"/>
      <c r="J118" s="38" t="e">
        <f>(F118+#REF!+H118+I118)*$J$5</f>
        <v>#REF!</v>
      </c>
      <c r="K118" s="38" t="e">
        <f>(F118+G118+#REF!+H118+I118)*$K$5</f>
        <v>#REF!</v>
      </c>
      <c r="L118" s="348">
        <f t="shared" si="14"/>
        <v>0</v>
      </c>
      <c r="M118" s="144"/>
      <c r="N118" s="483"/>
      <c r="O118" s="483"/>
      <c r="P118" s="38"/>
      <c r="Q118" s="38"/>
      <c r="R118" s="38"/>
      <c r="S118" s="38">
        <f t="shared" si="19"/>
        <v>0</v>
      </c>
      <c r="T118" s="38">
        <f t="shared" si="20"/>
        <v>0</v>
      </c>
      <c r="U118" s="38"/>
      <c r="V118" s="38"/>
      <c r="W118" s="38"/>
      <c r="X118" s="203">
        <f t="shared" si="15"/>
        <v>0</v>
      </c>
      <c r="Y118" s="38"/>
      <c r="Z118" s="38"/>
      <c r="AA118" s="38"/>
      <c r="AB118" s="362">
        <f t="shared" si="16"/>
        <v>0</v>
      </c>
      <c r="AC118" s="194"/>
      <c r="AD118" s="162"/>
      <c r="AE118" s="38"/>
      <c r="AF118" s="170">
        <f t="shared" si="17"/>
        <v>0</v>
      </c>
      <c r="AG118" s="173">
        <f t="shared" si="18"/>
        <v>0</v>
      </c>
      <c r="AH118" s="428">
        <f t="shared" si="21"/>
        <v>0</v>
      </c>
    </row>
    <row r="119" spans="1:34" x14ac:dyDescent="0.25">
      <c r="A119" s="15">
        <v>99</v>
      </c>
      <c r="B119" s="16" t="s">
        <v>64</v>
      </c>
      <c r="C119" s="17" t="s">
        <v>12</v>
      </c>
      <c r="D119" s="432">
        <f>'Пт День 5 Нед 2'!AC119</f>
        <v>-5.5500000000000001E-2</v>
      </c>
      <c r="E119" s="432"/>
      <c r="F119" s="483"/>
      <c r="G119" s="483"/>
      <c r="H119" s="38">
        <v>5.5999999999999999E-3</v>
      </c>
      <c r="I119" s="38"/>
      <c r="J119" s="38" t="e">
        <f>(F119+#REF!+H119+I119)*$J$5</f>
        <v>#REF!</v>
      </c>
      <c r="K119" s="38" t="e">
        <f>(F119+G119+#REF!+H119+I119)*$K$5</f>
        <v>#REF!</v>
      </c>
      <c r="L119" s="348">
        <f t="shared" si="14"/>
        <v>5.5999999999999999E-3</v>
      </c>
      <c r="M119" s="144"/>
      <c r="N119" s="483"/>
      <c r="O119" s="483"/>
      <c r="P119" s="404">
        <v>5.5999999999999999E-3</v>
      </c>
      <c r="Q119" s="38"/>
      <c r="R119" s="38"/>
      <c r="S119" s="38">
        <f t="shared" si="19"/>
        <v>5.5999999999999999E-3</v>
      </c>
      <c r="T119" s="38">
        <f t="shared" si="20"/>
        <v>0</v>
      </c>
      <c r="U119" s="38"/>
      <c r="V119" s="38"/>
      <c r="W119" s="38"/>
      <c r="X119" s="203">
        <f t="shared" si="15"/>
        <v>0</v>
      </c>
      <c r="Y119" s="38"/>
      <c r="Z119" s="38"/>
      <c r="AA119" s="38"/>
      <c r="AB119" s="362">
        <f t="shared" si="16"/>
        <v>0</v>
      </c>
      <c r="AC119" s="194"/>
      <c r="AD119" s="162"/>
      <c r="AE119" s="38"/>
      <c r="AF119" s="170">
        <f t="shared" si="17"/>
        <v>0</v>
      </c>
      <c r="AG119" s="173">
        <f t="shared" si="18"/>
        <v>1.12E-2</v>
      </c>
      <c r="AH119" s="428">
        <f t="shared" si="21"/>
        <v>-6.6699999999999995E-2</v>
      </c>
    </row>
    <row r="120" spans="1:34" x14ac:dyDescent="0.25">
      <c r="A120" s="15">
        <v>100</v>
      </c>
      <c r="B120" s="16" t="s">
        <v>65</v>
      </c>
      <c r="C120" s="17" t="s">
        <v>12</v>
      </c>
      <c r="D120" s="432">
        <f>'Пт День 5 Нед 2'!AC120</f>
        <v>-1.1274000000000002</v>
      </c>
      <c r="E120" s="432"/>
      <c r="F120" s="404">
        <v>0.1</v>
      </c>
      <c r="G120" s="483"/>
      <c r="H120" s="38"/>
      <c r="I120" s="38"/>
      <c r="J120" s="38" t="e">
        <f>(F120+#REF!+H120+I120)*$J$5</f>
        <v>#REF!</v>
      </c>
      <c r="K120" s="38" t="e">
        <f>(F120+G120+#REF!+H120+I120)*$K$5</f>
        <v>#REF!</v>
      </c>
      <c r="L120" s="348">
        <f t="shared" si="14"/>
        <v>0.1</v>
      </c>
      <c r="M120" s="144"/>
      <c r="N120" s="404">
        <v>0.1</v>
      </c>
      <c r="O120" s="483"/>
      <c r="P120" s="38"/>
      <c r="Q120" s="38"/>
      <c r="R120" s="38"/>
      <c r="S120" s="38">
        <f t="shared" si="19"/>
        <v>0.1</v>
      </c>
      <c r="T120" s="38">
        <f t="shared" si="20"/>
        <v>0</v>
      </c>
      <c r="U120" s="38"/>
      <c r="V120" s="38"/>
      <c r="W120" s="38"/>
      <c r="X120" s="203">
        <f t="shared" si="15"/>
        <v>0</v>
      </c>
      <c r="Y120" s="38"/>
      <c r="Z120" s="38"/>
      <c r="AA120" s="38"/>
      <c r="AB120" s="362">
        <f t="shared" si="16"/>
        <v>0</v>
      </c>
      <c r="AC120" s="194"/>
      <c r="AD120" s="222"/>
      <c r="AE120" s="38"/>
      <c r="AF120" s="170">
        <f t="shared" si="17"/>
        <v>0</v>
      </c>
      <c r="AG120" s="173">
        <f t="shared" si="18"/>
        <v>0.2</v>
      </c>
      <c r="AH120" s="428">
        <f t="shared" si="21"/>
        <v>-1.3274000000000001</v>
      </c>
    </row>
    <row r="121" spans="1:34" x14ac:dyDescent="0.25">
      <c r="A121" s="15"/>
      <c r="B121" s="268" t="s">
        <v>117</v>
      </c>
      <c r="C121" s="7"/>
      <c r="D121" s="432">
        <f>'Пт День 5 Нед 2'!AC121</f>
        <v>0</v>
      </c>
      <c r="E121" s="7"/>
      <c r="F121" s="483"/>
      <c r="G121" s="483"/>
      <c r="H121" s="38"/>
      <c r="I121" s="38"/>
      <c r="J121" s="38" t="e">
        <f>(F121+#REF!+H121+I121)*$J$5</f>
        <v>#REF!</v>
      </c>
      <c r="K121" s="38" t="e">
        <f>(F121+G121+#REF!+H121+I121)*$K$5</f>
        <v>#REF!</v>
      </c>
      <c r="L121" s="348">
        <f t="shared" si="14"/>
        <v>0</v>
      </c>
      <c r="M121" s="144"/>
      <c r="N121" s="483"/>
      <c r="O121" s="483"/>
      <c r="P121" s="38"/>
      <c r="Q121" s="38"/>
      <c r="R121" s="38"/>
      <c r="S121" s="38">
        <f t="shared" si="19"/>
        <v>0</v>
      </c>
      <c r="T121" s="38">
        <f t="shared" si="20"/>
        <v>0</v>
      </c>
      <c r="U121" s="38"/>
      <c r="V121" s="38"/>
      <c r="W121" s="38"/>
      <c r="X121" s="203">
        <f t="shared" si="15"/>
        <v>0</v>
      </c>
      <c r="Y121" s="38"/>
      <c r="Z121" s="38"/>
      <c r="AA121" s="38"/>
      <c r="AB121" s="362">
        <f t="shared" si="16"/>
        <v>0</v>
      </c>
      <c r="AC121" s="194"/>
      <c r="AD121" s="162"/>
      <c r="AE121" s="38"/>
      <c r="AF121" s="170">
        <f t="shared" si="17"/>
        <v>0</v>
      </c>
      <c r="AG121" s="173">
        <f t="shared" si="18"/>
        <v>0</v>
      </c>
      <c r="AH121" s="428">
        <f t="shared" si="21"/>
        <v>0</v>
      </c>
    </row>
    <row r="122" spans="1:34" x14ac:dyDescent="0.25">
      <c r="A122" s="15">
        <v>101</v>
      </c>
      <c r="B122" s="16" t="s">
        <v>72</v>
      </c>
      <c r="C122" s="25" t="s">
        <v>12</v>
      </c>
      <c r="D122" s="432">
        <f>'Пт День 5 Нед 2'!AC122</f>
        <v>-0.3175</v>
      </c>
      <c r="E122" s="434"/>
      <c r="F122" s="483"/>
      <c r="G122" s="404">
        <v>5.6300000000000003E-2</v>
      </c>
      <c r="H122" s="38"/>
      <c r="I122" s="38"/>
      <c r="J122" s="38" t="e">
        <f>(F122+#REF!+H122+I122)*$J$5</f>
        <v>#REF!</v>
      </c>
      <c r="K122" s="38" t="e">
        <f>(F122+G122+#REF!+H122+I122)*$K$5</f>
        <v>#REF!</v>
      </c>
      <c r="L122" s="348">
        <f t="shared" si="14"/>
        <v>5.6300000000000003E-2</v>
      </c>
      <c r="M122" s="144"/>
      <c r="N122" s="483"/>
      <c r="O122" s="404">
        <v>5.6300000000000003E-2</v>
      </c>
      <c r="P122" s="38"/>
      <c r="Q122" s="38"/>
      <c r="R122" s="38"/>
      <c r="S122" s="38">
        <f t="shared" si="19"/>
        <v>5.6300000000000003E-2</v>
      </c>
      <c r="T122" s="38">
        <f t="shared" si="20"/>
        <v>0</v>
      </c>
      <c r="U122" s="38"/>
      <c r="V122" s="38"/>
      <c r="W122" s="38"/>
      <c r="X122" s="203">
        <f t="shared" si="15"/>
        <v>0</v>
      </c>
      <c r="Y122" s="38"/>
      <c r="Z122" s="38"/>
      <c r="AA122" s="38"/>
      <c r="AB122" s="362">
        <f t="shared" si="16"/>
        <v>0</v>
      </c>
      <c r="AC122" s="194"/>
      <c r="AD122" s="162"/>
      <c r="AE122" s="38"/>
      <c r="AF122" s="170">
        <f t="shared" si="17"/>
        <v>0</v>
      </c>
      <c r="AG122" s="173">
        <f t="shared" si="18"/>
        <v>0.11260000000000001</v>
      </c>
      <c r="AH122" s="428">
        <f t="shared" si="21"/>
        <v>-0.43010000000000004</v>
      </c>
    </row>
    <row r="123" spans="1:34" x14ac:dyDescent="0.25">
      <c r="A123" s="15">
        <v>102</v>
      </c>
      <c r="B123" s="16" t="s">
        <v>73</v>
      </c>
      <c r="C123" s="25" t="s">
        <v>12</v>
      </c>
      <c r="D123" s="432">
        <f>'Пт День 5 Нед 2'!AC123</f>
        <v>-1.8749200000000001</v>
      </c>
      <c r="E123" s="434"/>
      <c r="F123" s="483"/>
      <c r="G123" s="404">
        <v>7.7799999999999994E-2</v>
      </c>
      <c r="H123" s="38"/>
      <c r="I123" s="38"/>
      <c r="J123" s="38" t="e">
        <f>(F123+#REF!+H123+I123)*$J$5</f>
        <v>#REF!</v>
      </c>
      <c r="K123" s="38" t="e">
        <f>(F123+G123+#REF!+H123+I123)*$K$5</f>
        <v>#REF!</v>
      </c>
      <c r="L123" s="348">
        <f t="shared" si="14"/>
        <v>7.7799999999999994E-2</v>
      </c>
      <c r="M123" s="144"/>
      <c r="N123" s="483"/>
      <c r="O123" s="404">
        <v>7.7799999999999994E-2</v>
      </c>
      <c r="P123" s="38"/>
      <c r="Q123" s="38"/>
      <c r="R123" s="38"/>
      <c r="S123" s="38">
        <f t="shared" si="19"/>
        <v>7.7799999999999994E-2</v>
      </c>
      <c r="T123" s="38">
        <f t="shared" si="20"/>
        <v>0</v>
      </c>
      <c r="U123" s="38"/>
      <c r="V123" s="38"/>
      <c r="W123" s="38"/>
      <c r="X123" s="203">
        <f t="shared" si="15"/>
        <v>0</v>
      </c>
      <c r="Y123" s="38"/>
      <c r="Z123" s="38"/>
      <c r="AA123" s="38"/>
      <c r="AB123" s="362">
        <f t="shared" si="16"/>
        <v>0</v>
      </c>
      <c r="AC123" s="504"/>
      <c r="AD123" s="162"/>
      <c r="AE123" s="38"/>
      <c r="AF123" s="170">
        <f t="shared" si="17"/>
        <v>0</v>
      </c>
      <c r="AG123" s="173">
        <f t="shared" si="18"/>
        <v>0.15559999999999999</v>
      </c>
      <c r="AH123" s="428">
        <f t="shared" si="21"/>
        <v>-2.0305200000000001</v>
      </c>
    </row>
    <row r="124" spans="1:34" x14ac:dyDescent="0.25">
      <c r="A124" s="15">
        <v>103</v>
      </c>
      <c r="B124" s="16" t="s">
        <v>74</v>
      </c>
      <c r="C124" s="25" t="s">
        <v>12</v>
      </c>
      <c r="D124" s="432">
        <f>'Пт День 5 Нед 2'!AC124</f>
        <v>-0.35808999999999996</v>
      </c>
      <c r="E124" s="434"/>
      <c r="F124" s="483"/>
      <c r="G124" s="404">
        <f>0.018+0.00072</f>
        <v>1.8719999999999997E-2</v>
      </c>
      <c r="H124" s="38"/>
      <c r="I124" s="38"/>
      <c r="J124" s="38" t="e">
        <f>(F124+#REF!+H124+I124)*$J$5</f>
        <v>#REF!</v>
      </c>
      <c r="K124" s="38" t="e">
        <f>(F124+G124+#REF!+H124+I124)*$K$5</f>
        <v>#REF!</v>
      </c>
      <c r="L124" s="348">
        <f t="shared" si="14"/>
        <v>1.8719999999999997E-2</v>
      </c>
      <c r="M124" s="144"/>
      <c r="N124" s="483"/>
      <c r="O124" s="404">
        <f>0.018+0.00072</f>
        <v>1.8719999999999997E-2</v>
      </c>
      <c r="P124" s="38"/>
      <c r="Q124" s="38"/>
      <c r="R124" s="38"/>
      <c r="S124" s="38">
        <f t="shared" si="19"/>
        <v>1.8719999999999997E-2</v>
      </c>
      <c r="T124" s="38">
        <f t="shared" si="20"/>
        <v>0</v>
      </c>
      <c r="U124" s="38"/>
      <c r="V124" s="38"/>
      <c r="W124" s="38"/>
      <c r="X124" s="203">
        <f t="shared" si="15"/>
        <v>0</v>
      </c>
      <c r="Y124" s="38"/>
      <c r="Z124" s="38"/>
      <c r="AA124" s="38"/>
      <c r="AB124" s="362">
        <f t="shared" si="16"/>
        <v>0</v>
      </c>
      <c r="AC124" s="504"/>
      <c r="AD124" s="162"/>
      <c r="AE124" s="38"/>
      <c r="AF124" s="170">
        <f t="shared" si="17"/>
        <v>0</v>
      </c>
      <c r="AG124" s="173">
        <f t="shared" si="18"/>
        <v>3.7439999999999994E-2</v>
      </c>
      <c r="AH124" s="428">
        <f t="shared" si="21"/>
        <v>-0.39552999999999994</v>
      </c>
    </row>
    <row r="125" spans="1:34" x14ac:dyDescent="0.25">
      <c r="A125" s="15">
        <v>104</v>
      </c>
      <c r="B125" s="16" t="s">
        <v>75</v>
      </c>
      <c r="C125" s="25" t="s">
        <v>12</v>
      </c>
      <c r="D125" s="432">
        <f>'Пт День 5 Нед 2'!AC125</f>
        <v>-0.22650000000000003</v>
      </c>
      <c r="E125" s="434"/>
      <c r="F125" s="483"/>
      <c r="G125" s="404">
        <v>2.1000000000000001E-2</v>
      </c>
      <c r="H125" s="38"/>
      <c r="I125" s="38"/>
      <c r="J125" s="38" t="e">
        <f>(F125+#REF!+H125+I125)*$J$5</f>
        <v>#REF!</v>
      </c>
      <c r="K125" s="38" t="e">
        <f>(F125+G125+#REF!+H125+I125)*$K$5</f>
        <v>#REF!</v>
      </c>
      <c r="L125" s="348">
        <f t="shared" si="14"/>
        <v>2.1000000000000001E-2</v>
      </c>
      <c r="M125" s="405"/>
      <c r="N125" s="483"/>
      <c r="O125" s="404">
        <v>2.1000000000000001E-2</v>
      </c>
      <c r="P125" s="38"/>
      <c r="Q125" s="38"/>
      <c r="R125" s="38"/>
      <c r="S125" s="38">
        <f t="shared" si="19"/>
        <v>2.1000000000000001E-2</v>
      </c>
      <c r="T125" s="38">
        <f t="shared" si="20"/>
        <v>0</v>
      </c>
      <c r="U125" s="38"/>
      <c r="V125" s="38"/>
      <c r="W125" s="38"/>
      <c r="X125" s="203">
        <f t="shared" si="15"/>
        <v>0</v>
      </c>
      <c r="Y125" s="38"/>
      <c r="Z125" s="38"/>
      <c r="AA125" s="38"/>
      <c r="AB125" s="362">
        <f t="shared" si="16"/>
        <v>0</v>
      </c>
      <c r="AC125" s="194"/>
      <c r="AD125" s="162"/>
      <c r="AE125" s="38"/>
      <c r="AF125" s="170">
        <f t="shared" si="17"/>
        <v>0</v>
      </c>
      <c r="AG125" s="173">
        <f t="shared" si="18"/>
        <v>4.2000000000000003E-2</v>
      </c>
      <c r="AH125" s="428">
        <f t="shared" si="21"/>
        <v>-0.26850000000000002</v>
      </c>
    </row>
    <row r="126" spans="1:34" x14ac:dyDescent="0.25">
      <c r="A126" s="15">
        <v>105</v>
      </c>
      <c r="B126" s="16" t="s">
        <v>77</v>
      </c>
      <c r="C126" s="25" t="s">
        <v>12</v>
      </c>
      <c r="D126" s="432">
        <f>'Пт День 5 Нед 2'!AC126</f>
        <v>-0.67599999999999993</v>
      </c>
      <c r="E126" s="434"/>
      <c r="F126" s="483"/>
      <c r="G126" s="483"/>
      <c r="H126" s="38"/>
      <c r="I126" s="38"/>
      <c r="J126" s="38" t="e">
        <f>(F126+#REF!+H126+I126)*$J$5</f>
        <v>#REF!</v>
      </c>
      <c r="K126" s="38" t="e">
        <f>(F126+G126+#REF!+H126+I126)*$K$5</f>
        <v>#REF!</v>
      </c>
      <c r="L126" s="348">
        <f t="shared" si="14"/>
        <v>0</v>
      </c>
      <c r="M126" s="405"/>
      <c r="N126" s="483"/>
      <c r="O126" s="483"/>
      <c r="P126" s="38"/>
      <c r="Q126" s="38"/>
      <c r="R126" s="38"/>
      <c r="S126" s="38">
        <f t="shared" si="19"/>
        <v>0</v>
      </c>
      <c r="T126" s="38">
        <f t="shared" si="20"/>
        <v>0</v>
      </c>
      <c r="U126" s="38"/>
      <c r="V126" s="38"/>
      <c r="W126" s="38"/>
      <c r="X126" s="203">
        <f t="shared" si="15"/>
        <v>0</v>
      </c>
      <c r="Y126" s="38"/>
      <c r="Z126" s="38"/>
      <c r="AA126" s="38"/>
      <c r="AB126" s="362">
        <f t="shared" si="16"/>
        <v>0</v>
      </c>
      <c r="AC126" s="194"/>
      <c r="AD126" s="162"/>
      <c r="AE126" s="38"/>
      <c r="AF126" s="170">
        <f t="shared" si="17"/>
        <v>0</v>
      </c>
      <c r="AG126" s="173">
        <f t="shared" si="18"/>
        <v>0</v>
      </c>
      <c r="AH126" s="428">
        <f t="shared" si="21"/>
        <v>-0.67599999999999993</v>
      </c>
    </row>
    <row r="127" spans="1:34" x14ac:dyDescent="0.25">
      <c r="A127" s="15">
        <v>106</v>
      </c>
      <c r="B127" s="16" t="s">
        <v>76</v>
      </c>
      <c r="C127" s="25" t="s">
        <v>12</v>
      </c>
      <c r="D127" s="432">
        <f>'Пт День 5 Нед 2'!AC127</f>
        <v>0</v>
      </c>
      <c r="E127" s="434"/>
      <c r="F127" s="483"/>
      <c r="G127" s="483"/>
      <c r="H127" s="38"/>
      <c r="I127" s="38"/>
      <c r="J127" s="38" t="e">
        <f>(F127+#REF!+H127+I127)*$J$5</f>
        <v>#REF!</v>
      </c>
      <c r="K127" s="38" t="e">
        <f>(F127+G127+#REF!+H127+I127)*$K$5</f>
        <v>#REF!</v>
      </c>
      <c r="L127" s="348">
        <f t="shared" si="14"/>
        <v>0</v>
      </c>
      <c r="M127" s="144"/>
      <c r="N127" s="483"/>
      <c r="O127" s="483"/>
      <c r="P127" s="38"/>
      <c r="Q127" s="38"/>
      <c r="R127" s="38"/>
      <c r="S127" s="38">
        <f t="shared" si="19"/>
        <v>0</v>
      </c>
      <c r="T127" s="38">
        <f t="shared" si="20"/>
        <v>0</v>
      </c>
      <c r="U127" s="38"/>
      <c r="V127" s="38"/>
      <c r="W127" s="38"/>
      <c r="X127" s="203">
        <f t="shared" si="15"/>
        <v>0</v>
      </c>
      <c r="Y127" s="38"/>
      <c r="Z127" s="38"/>
      <c r="AA127" s="38"/>
      <c r="AB127" s="362">
        <f t="shared" si="16"/>
        <v>0</v>
      </c>
      <c r="AC127" s="194"/>
      <c r="AD127" s="162"/>
      <c r="AE127" s="38"/>
      <c r="AF127" s="170">
        <f t="shared" si="17"/>
        <v>0</v>
      </c>
      <c r="AG127" s="173">
        <f t="shared" si="18"/>
        <v>0</v>
      </c>
      <c r="AH127" s="428">
        <f t="shared" si="21"/>
        <v>0</v>
      </c>
    </row>
    <row r="128" spans="1:34" x14ac:dyDescent="0.25">
      <c r="A128" s="15">
        <v>107</v>
      </c>
      <c r="B128" s="24" t="s">
        <v>78</v>
      </c>
      <c r="C128" s="25" t="s">
        <v>12</v>
      </c>
      <c r="D128" s="432">
        <f>'Пт День 5 Нед 2'!AC128</f>
        <v>0</v>
      </c>
      <c r="E128" s="434"/>
      <c r="F128" s="483"/>
      <c r="G128" s="483"/>
      <c r="H128" s="38"/>
      <c r="I128" s="38"/>
      <c r="J128" s="38" t="e">
        <f>(F128+#REF!+H128+I128)*$J$5</f>
        <v>#REF!</v>
      </c>
      <c r="K128" s="38" t="e">
        <f>(F128+G128+#REF!+H128+I128)*$K$5</f>
        <v>#REF!</v>
      </c>
      <c r="L128" s="348">
        <f t="shared" si="14"/>
        <v>0</v>
      </c>
      <c r="M128" s="144"/>
      <c r="N128" s="483"/>
      <c r="O128" s="483"/>
      <c r="P128" s="38"/>
      <c r="Q128" s="38"/>
      <c r="R128" s="38"/>
      <c r="S128" s="38">
        <f t="shared" si="19"/>
        <v>0</v>
      </c>
      <c r="T128" s="38">
        <f t="shared" si="20"/>
        <v>0</v>
      </c>
      <c r="U128" s="38"/>
      <c r="V128" s="38"/>
      <c r="W128" s="38"/>
      <c r="X128" s="203">
        <f t="shared" si="15"/>
        <v>0</v>
      </c>
      <c r="Y128" s="38"/>
      <c r="Z128" s="38"/>
      <c r="AA128" s="38"/>
      <c r="AB128" s="362">
        <f t="shared" si="16"/>
        <v>0</v>
      </c>
      <c r="AC128" s="194"/>
      <c r="AD128" s="162"/>
      <c r="AE128" s="38"/>
      <c r="AF128" s="170">
        <f t="shared" si="17"/>
        <v>0</v>
      </c>
      <c r="AG128" s="173">
        <f t="shared" si="18"/>
        <v>0</v>
      </c>
      <c r="AH128" s="428">
        <f t="shared" si="21"/>
        <v>0</v>
      </c>
    </row>
    <row r="129" spans="1:34" x14ac:dyDescent="0.25">
      <c r="A129" s="15">
        <v>108</v>
      </c>
      <c r="B129" s="24" t="s">
        <v>105</v>
      </c>
      <c r="C129" s="25" t="s">
        <v>12</v>
      </c>
      <c r="D129" s="432">
        <f>'Пт День 5 Нед 2'!AC129</f>
        <v>0</v>
      </c>
      <c r="E129" s="434"/>
      <c r="F129" s="483"/>
      <c r="G129" s="483"/>
      <c r="H129" s="38"/>
      <c r="I129" s="38"/>
      <c r="J129" s="38" t="e">
        <f>(F129+#REF!+H129+I129)*$J$5</f>
        <v>#REF!</v>
      </c>
      <c r="K129" s="38" t="e">
        <f>(F129+G129+#REF!+H129+I129)*$K$5</f>
        <v>#REF!</v>
      </c>
      <c r="L129" s="348">
        <f t="shared" si="14"/>
        <v>0</v>
      </c>
      <c r="M129" s="144"/>
      <c r="N129" s="483"/>
      <c r="O129" s="483"/>
      <c r="P129" s="38"/>
      <c r="Q129" s="38"/>
      <c r="R129" s="38"/>
      <c r="S129" s="38">
        <f t="shared" si="19"/>
        <v>0</v>
      </c>
      <c r="T129" s="38">
        <f t="shared" si="20"/>
        <v>0</v>
      </c>
      <c r="U129" s="38"/>
      <c r="V129" s="38"/>
      <c r="W129" s="38"/>
      <c r="X129" s="203">
        <f t="shared" si="15"/>
        <v>0</v>
      </c>
      <c r="Y129" s="38"/>
      <c r="Z129" s="38"/>
      <c r="AA129" s="38"/>
      <c r="AB129" s="362">
        <f t="shared" si="16"/>
        <v>0</v>
      </c>
      <c r="AC129" s="194"/>
      <c r="AD129" s="162"/>
      <c r="AE129" s="38"/>
      <c r="AF129" s="170">
        <f t="shared" si="17"/>
        <v>0</v>
      </c>
      <c r="AG129" s="173">
        <f t="shared" si="18"/>
        <v>0</v>
      </c>
      <c r="AH129" s="428">
        <f t="shared" si="21"/>
        <v>0</v>
      </c>
    </row>
    <row r="130" spans="1:34" x14ac:dyDescent="0.25">
      <c r="A130" s="15">
        <v>109</v>
      </c>
      <c r="B130" s="24" t="s">
        <v>190</v>
      </c>
      <c r="C130" s="25" t="s">
        <v>12</v>
      </c>
      <c r="D130" s="432">
        <f>'Пт День 5 Нед 2'!AC130</f>
        <v>0</v>
      </c>
      <c r="E130" s="434"/>
      <c r="F130" s="483"/>
      <c r="G130" s="483"/>
      <c r="H130" s="38"/>
      <c r="I130" s="38"/>
      <c r="J130" s="38" t="e">
        <f>(F130+#REF!+H130+I130)*$J$5</f>
        <v>#REF!</v>
      </c>
      <c r="K130" s="38" t="e">
        <f>(F130+G130+#REF!+H130+I130)*$K$5</f>
        <v>#REF!</v>
      </c>
      <c r="L130" s="348">
        <f t="shared" si="14"/>
        <v>0</v>
      </c>
      <c r="M130" s="144"/>
      <c r="N130" s="483"/>
      <c r="O130" s="483"/>
      <c r="P130" s="38"/>
      <c r="Q130" s="38"/>
      <c r="R130" s="38"/>
      <c r="S130" s="38">
        <f t="shared" si="19"/>
        <v>0</v>
      </c>
      <c r="T130" s="38">
        <f t="shared" si="20"/>
        <v>0</v>
      </c>
      <c r="U130" s="38"/>
      <c r="V130" s="38"/>
      <c r="W130" s="38"/>
      <c r="X130" s="203">
        <f t="shared" si="15"/>
        <v>0</v>
      </c>
      <c r="Y130" s="38"/>
      <c r="Z130" s="38"/>
      <c r="AA130" s="38"/>
      <c r="AB130" s="362">
        <f t="shared" si="16"/>
        <v>0</v>
      </c>
      <c r="AC130" s="194"/>
      <c r="AD130" s="162"/>
      <c r="AE130" s="38"/>
      <c r="AF130" s="170">
        <f t="shared" si="17"/>
        <v>0</v>
      </c>
      <c r="AG130" s="173">
        <f t="shared" si="18"/>
        <v>0</v>
      </c>
      <c r="AH130" s="428">
        <f t="shared" si="21"/>
        <v>0</v>
      </c>
    </row>
    <row r="131" spans="1:34" x14ac:dyDescent="0.25">
      <c r="A131" s="617" t="s">
        <v>214</v>
      </c>
      <c r="B131" s="618"/>
      <c r="C131" s="56"/>
      <c r="D131" s="432">
        <f>'Пт День 5 Нед 2'!AC131</f>
        <v>0</v>
      </c>
      <c r="E131" s="446"/>
      <c r="F131" s="499"/>
      <c r="G131" s="499"/>
      <c r="H131" s="46"/>
      <c r="I131" s="46"/>
      <c r="J131" s="38" t="e">
        <f>(F131+#REF!+H131+I131)*$J$5</f>
        <v>#REF!</v>
      </c>
      <c r="K131" s="38" t="e">
        <f>(F131+G131+#REF!+H131+I131)*$K$5</f>
        <v>#REF!</v>
      </c>
      <c r="L131" s="348">
        <f t="shared" si="14"/>
        <v>0</v>
      </c>
      <c r="M131" s="46"/>
      <c r="N131" s="499"/>
      <c r="O131" s="499"/>
      <c r="P131" s="46"/>
      <c r="Q131" s="46"/>
      <c r="R131" s="46"/>
      <c r="S131" s="38">
        <f t="shared" si="19"/>
        <v>0</v>
      </c>
      <c r="T131" s="38">
        <f t="shared" si="20"/>
        <v>0</v>
      </c>
      <c r="U131" s="38"/>
      <c r="V131" s="149"/>
      <c r="W131" s="149"/>
      <c r="X131" s="203">
        <f t="shared" si="15"/>
        <v>0</v>
      </c>
      <c r="Y131" s="149"/>
      <c r="Z131" s="149"/>
      <c r="AA131" s="149"/>
      <c r="AB131" s="362">
        <f t="shared" si="16"/>
        <v>0</v>
      </c>
      <c r="AC131" s="196"/>
      <c r="AD131" s="186"/>
      <c r="AE131" s="149"/>
      <c r="AF131" s="170">
        <f t="shared" si="17"/>
        <v>0</v>
      </c>
      <c r="AG131" s="173">
        <f t="shared" si="18"/>
        <v>0</v>
      </c>
      <c r="AH131" s="428">
        <f t="shared" si="21"/>
        <v>0</v>
      </c>
    </row>
    <row r="132" spans="1:34" x14ac:dyDescent="0.25">
      <c r="A132" s="65">
        <v>110</v>
      </c>
      <c r="B132" s="50" t="s">
        <v>93</v>
      </c>
      <c r="C132" s="57" t="s">
        <v>12</v>
      </c>
      <c r="D132" s="432">
        <f>'Пт День 5 Нед 2'!AC132</f>
        <v>0</v>
      </c>
      <c r="E132" s="447"/>
      <c r="F132" s="484"/>
      <c r="G132" s="484"/>
      <c r="H132" s="35"/>
      <c r="I132" s="49"/>
      <c r="J132" s="38" t="e">
        <f>(F132+#REF!+H132+I132)*$J$5</f>
        <v>#REF!</v>
      </c>
      <c r="K132" s="38" t="e">
        <f>(F132+G132+#REF!+H132+I132)*$K$5</f>
        <v>#REF!</v>
      </c>
      <c r="L132" s="348">
        <f t="shared" si="14"/>
        <v>0</v>
      </c>
      <c r="M132" s="35"/>
      <c r="N132" s="484"/>
      <c r="O132" s="484"/>
      <c r="P132" s="35"/>
      <c r="Q132" s="49"/>
      <c r="R132" s="49"/>
      <c r="S132" s="38">
        <f t="shared" si="19"/>
        <v>0</v>
      </c>
      <c r="T132" s="38">
        <f t="shared" si="20"/>
        <v>0</v>
      </c>
      <c r="U132" s="38"/>
      <c r="V132" s="148"/>
      <c r="W132" s="38"/>
      <c r="X132" s="203">
        <f t="shared" si="15"/>
        <v>0</v>
      </c>
      <c r="Y132" s="148"/>
      <c r="Z132" s="148"/>
      <c r="AA132" s="148"/>
      <c r="AB132" s="362">
        <f t="shared" si="16"/>
        <v>0</v>
      </c>
      <c r="AC132" s="194"/>
      <c r="AD132" s="162"/>
      <c r="AE132" s="148"/>
      <c r="AF132" s="170">
        <f t="shared" si="17"/>
        <v>0</v>
      </c>
      <c r="AG132" s="173">
        <f t="shared" si="18"/>
        <v>0</v>
      </c>
      <c r="AH132" s="428">
        <f t="shared" si="21"/>
        <v>0</v>
      </c>
    </row>
    <row r="133" spans="1:34" x14ac:dyDescent="0.25">
      <c r="A133" s="65">
        <v>111</v>
      </c>
      <c r="B133" s="50" t="s">
        <v>94</v>
      </c>
      <c r="C133" s="57" t="s">
        <v>12</v>
      </c>
      <c r="D133" s="432">
        <f>'Пт День 5 Нед 2'!AC133</f>
        <v>0</v>
      </c>
      <c r="E133" s="447"/>
      <c r="F133" s="484"/>
      <c r="G133" s="484"/>
      <c r="H133" s="35"/>
      <c r="I133" s="49"/>
      <c r="J133" s="38" t="e">
        <f>(F133+#REF!+H133+I133)*$J$5</f>
        <v>#REF!</v>
      </c>
      <c r="K133" s="38" t="e">
        <f>(F133+G133+#REF!+H133+I133)*$K$5</f>
        <v>#REF!</v>
      </c>
      <c r="L133" s="348">
        <f t="shared" si="14"/>
        <v>0</v>
      </c>
      <c r="M133" s="35"/>
      <c r="N133" s="484"/>
      <c r="O133" s="484"/>
      <c r="P133" s="35"/>
      <c r="Q133" s="49"/>
      <c r="R133" s="49"/>
      <c r="S133" s="38">
        <f t="shared" si="19"/>
        <v>0</v>
      </c>
      <c r="T133" s="38">
        <f t="shared" si="20"/>
        <v>0</v>
      </c>
      <c r="U133" s="38"/>
      <c r="V133" s="148"/>
      <c r="W133" s="38"/>
      <c r="X133" s="203">
        <f t="shared" si="15"/>
        <v>0</v>
      </c>
      <c r="Y133" s="148"/>
      <c r="Z133" s="148"/>
      <c r="AA133" s="148"/>
      <c r="AB133" s="362">
        <f t="shared" si="16"/>
        <v>0</v>
      </c>
      <c r="AC133" s="194"/>
      <c r="AD133" s="162"/>
      <c r="AE133" s="148"/>
      <c r="AF133" s="170">
        <f t="shared" si="17"/>
        <v>0</v>
      </c>
      <c r="AG133" s="173">
        <f t="shared" si="18"/>
        <v>0</v>
      </c>
      <c r="AH133" s="428">
        <f t="shared" si="21"/>
        <v>0</v>
      </c>
    </row>
    <row r="134" spans="1:34" x14ac:dyDescent="0.25">
      <c r="A134" s="65">
        <v>112</v>
      </c>
      <c r="B134" s="50" t="s">
        <v>95</v>
      </c>
      <c r="C134" s="57" t="s">
        <v>12</v>
      </c>
      <c r="D134" s="432">
        <f>'Пт День 5 Нед 2'!AC134</f>
        <v>0</v>
      </c>
      <c r="E134" s="447"/>
      <c r="F134" s="484"/>
      <c r="G134" s="484"/>
      <c r="H134" s="35"/>
      <c r="I134" s="49"/>
      <c r="J134" s="38" t="e">
        <f>(F134+#REF!+H134+I134)*$J$5</f>
        <v>#REF!</v>
      </c>
      <c r="K134" s="38" t="e">
        <f>(F134+G134+#REF!+H134+I134)*$K$5</f>
        <v>#REF!</v>
      </c>
      <c r="L134" s="348">
        <f t="shared" si="14"/>
        <v>0</v>
      </c>
      <c r="M134" s="35"/>
      <c r="N134" s="484"/>
      <c r="O134" s="484"/>
      <c r="P134" s="35"/>
      <c r="Q134" s="49"/>
      <c r="R134" s="49"/>
      <c r="S134" s="38">
        <f t="shared" si="19"/>
        <v>0</v>
      </c>
      <c r="T134" s="38">
        <f t="shared" si="20"/>
        <v>0</v>
      </c>
      <c r="U134" s="38"/>
      <c r="V134" s="148"/>
      <c r="W134" s="38"/>
      <c r="X134" s="203">
        <f t="shared" si="15"/>
        <v>0</v>
      </c>
      <c r="Y134" s="148"/>
      <c r="Z134" s="148"/>
      <c r="AA134" s="148"/>
      <c r="AB134" s="362">
        <f t="shared" si="16"/>
        <v>0</v>
      </c>
      <c r="AC134" s="194"/>
      <c r="AD134" s="162"/>
      <c r="AE134" s="148"/>
      <c r="AF134" s="170">
        <f t="shared" si="17"/>
        <v>0</v>
      </c>
      <c r="AG134" s="173">
        <f t="shared" si="18"/>
        <v>0</v>
      </c>
      <c r="AH134" s="428">
        <f t="shared" si="21"/>
        <v>0</v>
      </c>
    </row>
    <row r="135" spans="1:34" x14ac:dyDescent="0.25">
      <c r="A135" s="65">
        <v>113</v>
      </c>
      <c r="B135" s="50" t="s">
        <v>96</v>
      </c>
      <c r="C135" s="57" t="s">
        <v>12</v>
      </c>
      <c r="D135" s="432">
        <f>'Пт День 5 Нед 2'!AC135</f>
        <v>0</v>
      </c>
      <c r="E135" s="447"/>
      <c r="F135" s="484"/>
      <c r="G135" s="484"/>
      <c r="H135" s="35"/>
      <c r="I135" s="49"/>
      <c r="J135" s="38" t="e">
        <f>(F135+#REF!+H135+I135)*$J$5</f>
        <v>#REF!</v>
      </c>
      <c r="K135" s="38" t="e">
        <f>(F135+G135+#REF!+H135+I135)*$K$5</f>
        <v>#REF!</v>
      </c>
      <c r="L135" s="348">
        <f t="shared" si="14"/>
        <v>0</v>
      </c>
      <c r="M135" s="35"/>
      <c r="N135" s="484"/>
      <c r="O135" s="484"/>
      <c r="P135" s="35"/>
      <c r="Q135" s="49"/>
      <c r="R135" s="49"/>
      <c r="S135" s="38">
        <f t="shared" ref="S135:S148" si="22">(M135+N135+O135+P135+Q135)*$S$5</f>
        <v>0</v>
      </c>
      <c r="T135" s="38">
        <f t="shared" ref="T135:T148" si="23">(N135+O135+P135+R135+M135)*$T$5</f>
        <v>0</v>
      </c>
      <c r="U135" s="38"/>
      <c r="V135" s="148"/>
      <c r="W135" s="38"/>
      <c r="X135" s="203">
        <f t="shared" si="15"/>
        <v>0</v>
      </c>
      <c r="Y135" s="148"/>
      <c r="Z135" s="148"/>
      <c r="AA135" s="148"/>
      <c r="AB135" s="362">
        <f t="shared" si="16"/>
        <v>0</v>
      </c>
      <c r="AC135" s="194"/>
      <c r="AD135" s="162"/>
      <c r="AE135" s="148"/>
      <c r="AF135" s="170">
        <f t="shared" si="17"/>
        <v>0</v>
      </c>
      <c r="AG135" s="173">
        <f t="shared" si="18"/>
        <v>0</v>
      </c>
      <c r="AH135" s="428">
        <f t="shared" ref="AH135:AH148" si="24">(D135+E134)-AG135</f>
        <v>0</v>
      </c>
    </row>
    <row r="136" spans="1:34" x14ac:dyDescent="0.25">
      <c r="A136" s="65">
        <v>114</v>
      </c>
      <c r="B136" s="50" t="s">
        <v>97</v>
      </c>
      <c r="C136" s="57" t="s">
        <v>12</v>
      </c>
      <c r="D136" s="432">
        <f>'Пт День 5 Нед 2'!AC136</f>
        <v>0</v>
      </c>
      <c r="E136" s="447"/>
      <c r="F136" s="484"/>
      <c r="G136" s="484"/>
      <c r="H136" s="35"/>
      <c r="I136" s="49"/>
      <c r="J136" s="38" t="e">
        <f>(F136+#REF!+H136+I136)*$J$5</f>
        <v>#REF!</v>
      </c>
      <c r="K136" s="38" t="e">
        <f>(F136+G136+#REF!+H136+I136)*$K$5</f>
        <v>#REF!</v>
      </c>
      <c r="L136" s="348">
        <f t="shared" ref="L136:L148" si="25">(F136+G136+H136+I136)*$L$5</f>
        <v>0</v>
      </c>
      <c r="M136" s="35"/>
      <c r="N136" s="484"/>
      <c r="O136" s="484"/>
      <c r="P136" s="35"/>
      <c r="Q136" s="49"/>
      <c r="R136" s="49"/>
      <c r="S136" s="38">
        <f t="shared" si="22"/>
        <v>0</v>
      </c>
      <c r="T136" s="38">
        <f t="shared" si="23"/>
        <v>0</v>
      </c>
      <c r="U136" s="38"/>
      <c r="V136" s="148"/>
      <c r="W136" s="38"/>
      <c r="X136" s="203">
        <f t="shared" ref="X136:X148" si="26">(W136+V136)*$X$5</f>
        <v>0</v>
      </c>
      <c r="Y136" s="148"/>
      <c r="Z136" s="148"/>
      <c r="AA136" s="148"/>
      <c r="AB136" s="362">
        <f t="shared" ref="AB136:AB148" si="27">(Z136+Y136+AA136)*$AB$5</f>
        <v>0</v>
      </c>
      <c r="AC136" s="194"/>
      <c r="AD136" s="162"/>
      <c r="AE136" s="148"/>
      <c r="AF136" s="170">
        <f t="shared" ref="AF136:AF148" si="28">(AD136+AC136+AE136)*$AF$5</f>
        <v>0</v>
      </c>
      <c r="AG136" s="173">
        <f t="shared" ref="AG136:AG148" si="29">L136+S136+X136+AF136</f>
        <v>0</v>
      </c>
      <c r="AH136" s="428">
        <f t="shared" si="24"/>
        <v>0</v>
      </c>
    </row>
    <row r="137" spans="1:34" x14ac:dyDescent="0.25">
      <c r="A137" s="45"/>
      <c r="B137" s="57" t="s">
        <v>98</v>
      </c>
      <c r="C137" s="35"/>
      <c r="D137" s="432">
        <f>'Пт День 5 Нед 2'!AC137</f>
        <v>0</v>
      </c>
      <c r="E137" s="421"/>
      <c r="F137" s="484"/>
      <c r="G137" s="484"/>
      <c r="H137" s="35"/>
      <c r="I137" s="35"/>
      <c r="J137" s="38" t="e">
        <f>(F137+#REF!+H137+I137)*$J$5</f>
        <v>#REF!</v>
      </c>
      <c r="K137" s="38" t="e">
        <f>(F137+G137+#REF!+H137+I137)*$K$5</f>
        <v>#REF!</v>
      </c>
      <c r="L137" s="348">
        <f t="shared" si="25"/>
        <v>0</v>
      </c>
      <c r="M137" s="35"/>
      <c r="N137" s="484"/>
      <c r="O137" s="484"/>
      <c r="P137" s="35"/>
      <c r="Q137" s="35"/>
      <c r="R137" s="35"/>
      <c r="S137" s="38">
        <f t="shared" si="22"/>
        <v>0</v>
      </c>
      <c r="T137" s="38">
        <f t="shared" si="23"/>
        <v>0</v>
      </c>
      <c r="U137" s="38"/>
      <c r="V137" s="53"/>
      <c r="W137" s="38"/>
      <c r="X137" s="203">
        <f t="shared" si="26"/>
        <v>0</v>
      </c>
      <c r="Y137" s="53"/>
      <c r="Z137" s="53"/>
      <c r="AA137" s="35"/>
      <c r="AB137" s="362">
        <f t="shared" si="27"/>
        <v>0</v>
      </c>
      <c r="AC137" s="194"/>
      <c r="AD137" s="162"/>
      <c r="AE137" s="35"/>
      <c r="AF137" s="170">
        <f t="shared" si="28"/>
        <v>0</v>
      </c>
      <c r="AG137" s="173">
        <f t="shared" si="29"/>
        <v>0</v>
      </c>
      <c r="AH137" s="428">
        <f t="shared" si="24"/>
        <v>0</v>
      </c>
    </row>
    <row r="138" spans="1:34" x14ac:dyDescent="0.25">
      <c r="A138" s="401">
        <v>115</v>
      </c>
      <c r="B138" s="400" t="s">
        <v>239</v>
      </c>
      <c r="C138" s="399" t="s">
        <v>82</v>
      </c>
      <c r="D138" s="432">
        <f>'Пт День 5 Нед 2'!AC138</f>
        <v>-2</v>
      </c>
      <c r="E138" s="448"/>
      <c r="F138" s="484"/>
      <c r="G138" s="484"/>
      <c r="H138" s="35"/>
      <c r="I138" s="35"/>
      <c r="J138" s="38" t="e">
        <f>(F138+#REF!+H138+I138)*$J$5</f>
        <v>#REF!</v>
      </c>
      <c r="K138" s="38" t="e">
        <f>(F138+G138+#REF!+H138+I138)*$K$5</f>
        <v>#REF!</v>
      </c>
      <c r="L138" s="348">
        <f t="shared" si="25"/>
        <v>0</v>
      </c>
      <c r="M138" s="35"/>
      <c r="N138" s="484"/>
      <c r="O138" s="484"/>
      <c r="P138" s="35"/>
      <c r="Q138" s="35"/>
      <c r="R138" s="35"/>
      <c r="S138" s="38">
        <f t="shared" si="22"/>
        <v>0</v>
      </c>
      <c r="T138" s="38">
        <f t="shared" si="23"/>
        <v>0</v>
      </c>
      <c r="U138" s="38"/>
      <c r="V138" s="53"/>
      <c r="W138" s="38"/>
      <c r="X138" s="203"/>
      <c r="Y138" s="53"/>
      <c r="Z138" s="53"/>
      <c r="AA138" s="35"/>
      <c r="AB138" s="362"/>
      <c r="AC138" s="194"/>
      <c r="AD138" s="162"/>
      <c r="AE138" s="35"/>
      <c r="AF138" s="170"/>
      <c r="AG138" s="173">
        <f t="shared" si="29"/>
        <v>0</v>
      </c>
      <c r="AH138" s="428">
        <f t="shared" si="24"/>
        <v>-2</v>
      </c>
    </row>
    <row r="139" spans="1:34" x14ac:dyDescent="0.25">
      <c r="A139" s="244">
        <v>116</v>
      </c>
      <c r="B139" s="260" t="s">
        <v>86</v>
      </c>
      <c r="C139" s="61" t="s">
        <v>12</v>
      </c>
      <c r="D139" s="432">
        <f>'Пт День 5 Нед 2'!AC139</f>
        <v>-0.498</v>
      </c>
      <c r="E139" s="433"/>
      <c r="F139" s="497"/>
      <c r="G139" s="484"/>
      <c r="H139" s="18"/>
      <c r="I139" s="35"/>
      <c r="J139" s="38" t="e">
        <f>(F139+#REF!+H139+I139)*$J$5</f>
        <v>#REF!</v>
      </c>
      <c r="K139" s="38" t="e">
        <f>(F139+G139+#REF!+H139+I139)*$K$5</f>
        <v>#REF!</v>
      </c>
      <c r="L139" s="348">
        <f t="shared" si="25"/>
        <v>0</v>
      </c>
      <c r="M139" s="21"/>
      <c r="N139" s="497"/>
      <c r="O139" s="484"/>
      <c r="P139" s="18"/>
      <c r="Q139" s="35"/>
      <c r="R139" s="35"/>
      <c r="S139" s="38">
        <f t="shared" si="22"/>
        <v>0</v>
      </c>
      <c r="T139" s="38">
        <f t="shared" si="23"/>
        <v>0</v>
      </c>
      <c r="U139" s="38"/>
      <c r="V139" s="35"/>
      <c r="W139" s="38"/>
      <c r="X139" s="203">
        <f t="shared" si="26"/>
        <v>0</v>
      </c>
      <c r="Y139" s="18"/>
      <c r="Z139" s="35"/>
      <c r="AA139" s="35"/>
      <c r="AB139" s="362">
        <f t="shared" si="27"/>
        <v>0</v>
      </c>
      <c r="AC139" s="198"/>
      <c r="AD139" s="161"/>
      <c r="AE139" s="35"/>
      <c r="AF139" s="170">
        <f t="shared" si="28"/>
        <v>0</v>
      </c>
      <c r="AG139" s="173">
        <f t="shared" si="29"/>
        <v>0</v>
      </c>
      <c r="AH139" s="428">
        <f t="shared" si="24"/>
        <v>-0.498</v>
      </c>
    </row>
    <row r="140" spans="1:34" x14ac:dyDescent="0.25">
      <c r="A140" s="401">
        <v>117</v>
      </c>
      <c r="B140" s="261" t="s">
        <v>217</v>
      </c>
      <c r="C140" s="63" t="s">
        <v>82</v>
      </c>
      <c r="D140" s="432">
        <f>'Пт День 5 Нед 2'!AC140</f>
        <v>-4</v>
      </c>
      <c r="E140" s="433"/>
      <c r="F140" s="497"/>
      <c r="G140" s="484"/>
      <c r="H140" s="18"/>
      <c r="I140" s="35"/>
      <c r="J140" s="38" t="e">
        <f>(F140+#REF!+H140+I140)*$J$5</f>
        <v>#REF!</v>
      </c>
      <c r="K140" s="38" t="e">
        <f>(F140+G140+#REF!+H140+I140)*$K$5</f>
        <v>#REF!</v>
      </c>
      <c r="L140" s="348">
        <f t="shared" si="25"/>
        <v>0</v>
      </c>
      <c r="M140" s="35"/>
      <c r="N140" s="497"/>
      <c r="O140" s="484"/>
      <c r="P140" s="18"/>
      <c r="Q140" s="35"/>
      <c r="R140" s="35"/>
      <c r="S140" s="38">
        <f t="shared" si="22"/>
        <v>0</v>
      </c>
      <c r="T140" s="38">
        <f t="shared" si="23"/>
        <v>0</v>
      </c>
      <c r="U140" s="38"/>
      <c r="V140" s="35"/>
      <c r="W140" s="38"/>
      <c r="X140" s="203">
        <f t="shared" si="26"/>
        <v>0</v>
      </c>
      <c r="Y140" s="18"/>
      <c r="Z140" s="35"/>
      <c r="AB140" s="362">
        <f t="shared" si="27"/>
        <v>0</v>
      </c>
      <c r="AC140" s="35"/>
      <c r="AD140" s="35"/>
      <c r="AF140" s="170">
        <f t="shared" si="28"/>
        <v>0</v>
      </c>
      <c r="AG140" s="173">
        <f t="shared" si="29"/>
        <v>0</v>
      </c>
      <c r="AH140" s="428">
        <f t="shared" si="24"/>
        <v>-4</v>
      </c>
    </row>
    <row r="141" spans="1:34" ht="15.75" customHeight="1" x14ac:dyDescent="0.25">
      <c r="A141" s="244">
        <v>118</v>
      </c>
      <c r="B141" s="260" t="s">
        <v>211</v>
      </c>
      <c r="C141" s="61" t="s">
        <v>12</v>
      </c>
      <c r="D141" s="432">
        <f>'Пт День 5 Нед 2'!AC141</f>
        <v>0</v>
      </c>
      <c r="E141" s="433"/>
      <c r="F141" s="497"/>
      <c r="G141" s="484"/>
      <c r="H141" s="18"/>
      <c r="I141" s="35"/>
      <c r="J141" s="38" t="e">
        <f>(F141+#REF!+H141+I141)*$J$5</f>
        <v>#REF!</v>
      </c>
      <c r="K141" s="38" t="e">
        <f>(F141+G141+#REF!+H141+I141)*$K$5</f>
        <v>#REF!</v>
      </c>
      <c r="L141" s="348">
        <f t="shared" si="25"/>
        <v>0</v>
      </c>
      <c r="M141" s="35"/>
      <c r="N141" s="497"/>
      <c r="O141" s="484"/>
      <c r="P141" s="18"/>
      <c r="Q141" s="35"/>
      <c r="R141" s="35"/>
      <c r="S141" s="38">
        <f t="shared" si="22"/>
        <v>0</v>
      </c>
      <c r="T141" s="38">
        <f t="shared" si="23"/>
        <v>0</v>
      </c>
      <c r="U141" s="38"/>
      <c r="V141" s="35"/>
      <c r="W141" s="38"/>
      <c r="X141" s="203">
        <f t="shared" si="26"/>
        <v>0</v>
      </c>
      <c r="Y141" s="18"/>
      <c r="Z141" s="35"/>
      <c r="AA141" s="35"/>
      <c r="AB141" s="362">
        <f t="shared" si="27"/>
        <v>0</v>
      </c>
      <c r="AC141" s="198"/>
      <c r="AD141" s="161"/>
      <c r="AE141" s="35"/>
      <c r="AF141" s="170">
        <f t="shared" si="28"/>
        <v>0</v>
      </c>
      <c r="AG141" s="173">
        <f t="shared" si="29"/>
        <v>0</v>
      </c>
      <c r="AH141" s="428">
        <f t="shared" si="24"/>
        <v>0</v>
      </c>
    </row>
    <row r="142" spans="1:34" ht="15.75" customHeight="1" x14ac:dyDescent="0.25">
      <c r="A142" s="401">
        <v>119</v>
      </c>
      <c r="B142" s="260" t="s">
        <v>192</v>
      </c>
      <c r="C142" s="61" t="s">
        <v>12</v>
      </c>
      <c r="D142" s="432">
        <f>'Пт День 5 Нед 2'!AC142</f>
        <v>0</v>
      </c>
      <c r="E142" s="433"/>
      <c r="F142" s="497"/>
      <c r="G142" s="484"/>
      <c r="H142" s="18"/>
      <c r="I142" s="35"/>
      <c r="J142" s="38" t="e">
        <f>(F142+#REF!+H142+I142)*$J$5</f>
        <v>#REF!</v>
      </c>
      <c r="K142" s="38" t="e">
        <f>(F142+G142+#REF!+H142+I142)*$K$5</f>
        <v>#REF!</v>
      </c>
      <c r="L142" s="348">
        <f t="shared" si="25"/>
        <v>0</v>
      </c>
      <c r="M142" s="35"/>
      <c r="N142" s="497"/>
      <c r="O142" s="484"/>
      <c r="P142" s="18"/>
      <c r="Q142" s="35"/>
      <c r="R142" s="35"/>
      <c r="S142" s="38">
        <f t="shared" si="22"/>
        <v>0</v>
      </c>
      <c r="T142" s="38">
        <f t="shared" si="23"/>
        <v>0</v>
      </c>
      <c r="U142" s="38"/>
      <c r="V142" s="35"/>
      <c r="W142" s="38"/>
      <c r="X142" s="203">
        <f t="shared" si="26"/>
        <v>0</v>
      </c>
      <c r="Y142" s="18"/>
      <c r="Z142" s="35"/>
      <c r="AA142" s="35"/>
      <c r="AB142" s="362">
        <f t="shared" si="27"/>
        <v>0</v>
      </c>
      <c r="AC142" s="198"/>
      <c r="AD142" s="161"/>
      <c r="AE142" s="35"/>
      <c r="AF142" s="170">
        <f t="shared" si="28"/>
        <v>0</v>
      </c>
      <c r="AG142" s="173">
        <f t="shared" si="29"/>
        <v>0</v>
      </c>
      <c r="AH142" s="428">
        <f t="shared" si="24"/>
        <v>0</v>
      </c>
    </row>
    <row r="143" spans="1:34" x14ac:dyDescent="0.25">
      <c r="A143" s="244">
        <v>120</v>
      </c>
      <c r="B143" s="22" t="s">
        <v>19</v>
      </c>
      <c r="C143" s="23" t="s">
        <v>12</v>
      </c>
      <c r="D143" s="432">
        <f>'Пт День 5 Нед 2'!AC143</f>
        <v>0</v>
      </c>
      <c r="E143" s="433"/>
      <c r="F143" s="484"/>
      <c r="G143" s="484"/>
      <c r="H143" s="35"/>
      <c r="I143" s="35"/>
      <c r="J143" s="38" t="e">
        <f>(F143+#REF!+H143+I143)*$J$5</f>
        <v>#REF!</v>
      </c>
      <c r="K143" s="38" t="e">
        <f>(F143+G143+#REF!+H143+I143)*$K$5</f>
        <v>#REF!</v>
      </c>
      <c r="L143" s="348">
        <f t="shared" si="25"/>
        <v>0</v>
      </c>
      <c r="M143" s="18"/>
      <c r="N143" s="484"/>
      <c r="O143" s="484"/>
      <c r="P143" s="35"/>
      <c r="Q143" s="35"/>
      <c r="R143" s="35"/>
      <c r="S143" s="38">
        <f t="shared" si="22"/>
        <v>0</v>
      </c>
      <c r="T143" s="38">
        <f t="shared" si="23"/>
        <v>0</v>
      </c>
      <c r="U143" s="38"/>
      <c r="V143" s="35"/>
      <c r="W143" s="38"/>
      <c r="X143" s="203">
        <f t="shared" si="26"/>
        <v>0</v>
      </c>
      <c r="Y143" s="35"/>
      <c r="Z143" s="35"/>
      <c r="AA143" s="35"/>
      <c r="AB143" s="362">
        <f t="shared" si="27"/>
        <v>0</v>
      </c>
      <c r="AC143" s="194"/>
      <c r="AD143" s="162"/>
      <c r="AE143" s="35"/>
      <c r="AF143" s="170">
        <f t="shared" si="28"/>
        <v>0</v>
      </c>
      <c r="AG143" s="173">
        <f t="shared" si="29"/>
        <v>0</v>
      </c>
      <c r="AH143" s="428">
        <f t="shared" si="24"/>
        <v>0</v>
      </c>
    </row>
    <row r="144" spans="1:34" ht="22.5" x14ac:dyDescent="0.25">
      <c r="A144" s="401">
        <v>121</v>
      </c>
      <c r="B144" s="260" t="s">
        <v>307</v>
      </c>
      <c r="C144" s="61" t="s">
        <v>82</v>
      </c>
      <c r="D144" s="432">
        <f>'Пт День 5 Нед 2'!AC144</f>
        <v>-2</v>
      </c>
      <c r="E144" s="433"/>
      <c r="F144" s="497"/>
      <c r="G144" s="484"/>
      <c r="H144" s="18"/>
      <c r="I144" s="35"/>
      <c r="J144" s="38" t="e">
        <f>(F144+#REF!+H144+I144)*$J$5</f>
        <v>#REF!</v>
      </c>
      <c r="K144" s="38" t="e">
        <f>(F144+G144+#REF!+H144+I144)*$K$5</f>
        <v>#REF!</v>
      </c>
      <c r="L144" s="348">
        <f t="shared" si="25"/>
        <v>0</v>
      </c>
      <c r="M144" s="18"/>
      <c r="N144" s="497"/>
      <c r="O144" s="484"/>
      <c r="P144" s="18"/>
      <c r="Q144" s="35"/>
      <c r="R144" s="35"/>
      <c r="S144" s="38">
        <f t="shared" si="22"/>
        <v>0</v>
      </c>
      <c r="T144" s="38">
        <f t="shared" si="23"/>
        <v>0</v>
      </c>
      <c r="U144" s="38"/>
      <c r="V144" s="35"/>
      <c r="W144" s="38"/>
      <c r="X144" s="203">
        <f t="shared" si="26"/>
        <v>0</v>
      </c>
      <c r="Y144" s="18"/>
      <c r="Z144" s="35"/>
      <c r="AA144" s="35"/>
      <c r="AB144" s="362">
        <f t="shared" si="27"/>
        <v>0</v>
      </c>
      <c r="AC144" s="194"/>
      <c r="AD144" s="162"/>
      <c r="AE144" s="35"/>
      <c r="AF144" s="170">
        <f t="shared" si="28"/>
        <v>0</v>
      </c>
      <c r="AG144" s="173">
        <f t="shared" si="29"/>
        <v>0</v>
      </c>
      <c r="AH144" s="428">
        <f t="shared" si="24"/>
        <v>-2</v>
      </c>
    </row>
    <row r="145" spans="1:34" x14ac:dyDescent="0.25">
      <c r="A145" s="244">
        <v>122</v>
      </c>
      <c r="B145" s="260" t="s">
        <v>212</v>
      </c>
      <c r="C145" s="61" t="s">
        <v>82</v>
      </c>
      <c r="D145" s="432">
        <f>'Пт День 5 Нед 2'!AC145</f>
        <v>0</v>
      </c>
      <c r="E145" s="433"/>
      <c r="F145" s="497"/>
      <c r="G145" s="484"/>
      <c r="H145" s="18"/>
      <c r="I145" s="35"/>
      <c r="J145" s="38" t="e">
        <f>(F145+#REF!+H145+I145)*$J$5</f>
        <v>#REF!</v>
      </c>
      <c r="K145" s="38" t="e">
        <f>(F145+G145+#REF!+H145+I145)*$K$5</f>
        <v>#REF!</v>
      </c>
      <c r="L145" s="348">
        <f t="shared" si="25"/>
        <v>0</v>
      </c>
      <c r="M145" s="18"/>
      <c r="N145" s="497"/>
      <c r="O145" s="484"/>
      <c r="P145" s="18"/>
      <c r="Q145" s="35"/>
      <c r="R145" s="35"/>
      <c r="S145" s="38">
        <f t="shared" si="22"/>
        <v>0</v>
      </c>
      <c r="T145" s="38">
        <f t="shared" si="23"/>
        <v>0</v>
      </c>
      <c r="U145" s="38"/>
      <c r="V145" s="35"/>
      <c r="W145" s="38"/>
      <c r="X145" s="203">
        <f t="shared" si="26"/>
        <v>0</v>
      </c>
      <c r="Y145" s="18"/>
      <c r="Z145" s="35"/>
      <c r="AA145" s="35"/>
      <c r="AB145" s="362">
        <f t="shared" si="27"/>
        <v>0</v>
      </c>
      <c r="AC145" s="194"/>
      <c r="AD145" s="162"/>
      <c r="AE145" s="35"/>
      <c r="AF145" s="170">
        <f t="shared" si="28"/>
        <v>0</v>
      </c>
      <c r="AG145" s="173">
        <f t="shared" si="29"/>
        <v>0</v>
      </c>
      <c r="AH145" s="428">
        <f t="shared" si="24"/>
        <v>0</v>
      </c>
    </row>
    <row r="146" spans="1:34" x14ac:dyDescent="0.25">
      <c r="A146" s="401">
        <v>123</v>
      </c>
      <c r="B146" s="260" t="s">
        <v>219</v>
      </c>
      <c r="C146" s="61" t="s">
        <v>82</v>
      </c>
      <c r="D146" s="432">
        <f>'Пт День 5 Нед 2'!AC146</f>
        <v>0</v>
      </c>
      <c r="E146" s="433"/>
      <c r="F146" s="497"/>
      <c r="G146" s="484"/>
      <c r="H146" s="38"/>
      <c r="I146" s="35"/>
      <c r="J146" s="38" t="e">
        <f>(F146+#REF!+H146+I146)*$J$5</f>
        <v>#REF!</v>
      </c>
      <c r="K146" s="38" t="e">
        <f>(F146+G146+#REF!+H146+I146)*$K$5</f>
        <v>#REF!</v>
      </c>
      <c r="L146" s="348">
        <f t="shared" si="25"/>
        <v>0</v>
      </c>
      <c r="M146" s="18"/>
      <c r="N146" s="497"/>
      <c r="O146" s="484"/>
      <c r="P146" s="38"/>
      <c r="Q146" s="35"/>
      <c r="R146" s="35"/>
      <c r="S146" s="38">
        <f t="shared" si="22"/>
        <v>0</v>
      </c>
      <c r="T146" s="38">
        <f t="shared" si="23"/>
        <v>0</v>
      </c>
      <c r="U146" s="38"/>
      <c r="V146" s="35"/>
      <c r="W146" s="38"/>
      <c r="X146" s="203">
        <f t="shared" si="26"/>
        <v>0</v>
      </c>
      <c r="Y146" s="18"/>
      <c r="Z146" s="35"/>
      <c r="AA146" s="35"/>
      <c r="AB146" s="362">
        <f t="shared" si="27"/>
        <v>0</v>
      </c>
      <c r="AC146" s="198"/>
      <c r="AD146" s="161"/>
      <c r="AE146" s="35"/>
      <c r="AF146" s="170">
        <f t="shared" si="28"/>
        <v>0</v>
      </c>
      <c r="AG146" s="173">
        <f t="shared" si="29"/>
        <v>0</v>
      </c>
      <c r="AH146" s="428">
        <f t="shared" si="24"/>
        <v>0</v>
      </c>
    </row>
    <row r="147" spans="1:34" ht="22.5" x14ac:dyDescent="0.25">
      <c r="A147" s="244">
        <v>124</v>
      </c>
      <c r="B147" s="260" t="s">
        <v>213</v>
      </c>
      <c r="C147" s="61" t="s">
        <v>82</v>
      </c>
      <c r="D147" s="432">
        <f>'Пт День 5 Нед 2'!AC147</f>
        <v>0</v>
      </c>
      <c r="E147" s="433"/>
      <c r="F147" s="497"/>
      <c r="G147" s="484"/>
      <c r="H147" s="38"/>
      <c r="I147" s="35"/>
      <c r="J147" s="38" t="e">
        <f>(F147+#REF!+H147+I147)*$J$5</f>
        <v>#REF!</v>
      </c>
      <c r="K147" s="38" t="e">
        <f>(F147+G147+#REF!+H147+I147)*$K$5</f>
        <v>#REF!</v>
      </c>
      <c r="L147" s="348">
        <f t="shared" si="25"/>
        <v>0</v>
      </c>
      <c r="M147" s="18"/>
      <c r="N147" s="497"/>
      <c r="O147" s="484"/>
      <c r="P147" s="38"/>
      <c r="Q147" s="35"/>
      <c r="R147" s="35"/>
      <c r="S147" s="38">
        <f t="shared" si="22"/>
        <v>0</v>
      </c>
      <c r="T147" s="38">
        <f t="shared" si="23"/>
        <v>0</v>
      </c>
      <c r="U147" s="38"/>
      <c r="V147" s="35"/>
      <c r="W147" s="38"/>
      <c r="X147" s="203">
        <f t="shared" si="26"/>
        <v>0</v>
      </c>
      <c r="Y147" s="18"/>
      <c r="Z147" s="35"/>
      <c r="AA147" s="35"/>
      <c r="AB147" s="362">
        <f t="shared" si="27"/>
        <v>0</v>
      </c>
      <c r="AC147" s="198"/>
      <c r="AD147" s="161"/>
      <c r="AE147" s="35"/>
      <c r="AF147" s="170">
        <f t="shared" si="28"/>
        <v>0</v>
      </c>
      <c r="AG147" s="173">
        <f t="shared" si="29"/>
        <v>0</v>
      </c>
      <c r="AH147" s="428">
        <f t="shared" si="24"/>
        <v>0</v>
      </c>
    </row>
    <row r="148" spans="1:34" x14ac:dyDescent="0.25">
      <c r="A148" s="401">
        <v>125</v>
      </c>
      <c r="B148" s="260" t="s">
        <v>191</v>
      </c>
      <c r="C148" s="61" t="s">
        <v>82</v>
      </c>
      <c r="D148" s="432">
        <f>'Пт День 5 Нед 2'!AC148</f>
        <v>0</v>
      </c>
      <c r="E148" s="433"/>
      <c r="F148" s="497"/>
      <c r="G148" s="35"/>
      <c r="H148" s="38"/>
      <c r="I148" s="35"/>
      <c r="J148" s="38" t="e">
        <f>(F148+#REF!+H148+I148)*$J$5</f>
        <v>#REF!</v>
      </c>
      <c r="K148" s="38" t="e">
        <f>(F148+G148+#REF!+H148+I148)*$K$5</f>
        <v>#REF!</v>
      </c>
      <c r="L148" s="348">
        <f t="shared" si="25"/>
        <v>0</v>
      </c>
      <c r="M148" s="18"/>
      <c r="N148" s="497"/>
      <c r="O148" s="35"/>
      <c r="P148" s="38"/>
      <c r="Q148" s="35"/>
      <c r="R148" s="35"/>
      <c r="S148" s="38">
        <f t="shared" si="22"/>
        <v>0</v>
      </c>
      <c r="T148" s="38">
        <f t="shared" si="23"/>
        <v>0</v>
      </c>
      <c r="U148" s="38"/>
      <c r="V148" s="35"/>
      <c r="W148" s="38"/>
      <c r="X148" s="203">
        <f t="shared" si="26"/>
        <v>0</v>
      </c>
      <c r="Y148" s="18"/>
      <c r="Z148" s="35"/>
      <c r="AA148" s="35"/>
      <c r="AB148" s="362">
        <f t="shared" si="27"/>
        <v>0</v>
      </c>
      <c r="AC148" s="198"/>
      <c r="AD148" s="161"/>
      <c r="AE148" s="35"/>
      <c r="AF148" s="170">
        <f t="shared" si="28"/>
        <v>0</v>
      </c>
      <c r="AG148" s="173">
        <f t="shared" si="29"/>
        <v>0</v>
      </c>
      <c r="AH148" s="428">
        <f t="shared" si="24"/>
        <v>0</v>
      </c>
    </row>
  </sheetData>
  <mergeCells count="18">
    <mergeCell ref="X2:X4"/>
    <mergeCell ref="A131:B131"/>
    <mergeCell ref="AH2:AH3"/>
    <mergeCell ref="A1:AG1"/>
    <mergeCell ref="F2:I2"/>
    <mergeCell ref="J2:J4"/>
    <mergeCell ref="K2:K4"/>
    <mergeCell ref="L2:L4"/>
    <mergeCell ref="AF2:AF4"/>
    <mergeCell ref="AC2:AE2"/>
    <mergeCell ref="AG2:AG4"/>
    <mergeCell ref="M2:R2"/>
    <mergeCell ref="S2:S4"/>
    <mergeCell ref="T2:T4"/>
    <mergeCell ref="U2:U4"/>
    <mergeCell ref="Y2:AA2"/>
    <mergeCell ref="AB2:AB4"/>
    <mergeCell ref="V2:W2"/>
  </mergeCells>
  <pageMargins left="0" right="0" top="0" bottom="0" header="0.31496062992125984" footer="0.31496062992125984"/>
  <pageSetup paperSize="9" scale="70" orientation="landscape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9"/>
  <sheetViews>
    <sheetView workbookViewId="0">
      <selection activeCell="H4" sqref="H4"/>
    </sheetView>
  </sheetViews>
  <sheetFormatPr defaultRowHeight="15" x14ac:dyDescent="0.25"/>
  <cols>
    <col min="1" max="1" width="4" customWidth="1"/>
    <col min="2" max="2" width="23.140625" style="297" customWidth="1"/>
    <col min="3" max="3" width="3.7109375" customWidth="1"/>
    <col min="4" max="6" width="11.5703125" customWidth="1"/>
    <col min="7" max="7" width="11.5703125" hidden="1" customWidth="1"/>
    <col min="8" max="8" width="11.5703125" customWidth="1"/>
    <col min="9" max="9" width="12.28515625" customWidth="1"/>
  </cols>
  <sheetData>
    <row r="1" spans="1:9" ht="15" customHeight="1" x14ac:dyDescent="0.25">
      <c r="A1" s="619" t="s">
        <v>111</v>
      </c>
      <c r="B1" s="619"/>
      <c r="C1" s="619"/>
      <c r="D1" s="619"/>
      <c r="E1" s="619"/>
      <c r="F1" s="619"/>
      <c r="G1" s="619"/>
      <c r="H1" s="619"/>
    </row>
    <row r="2" spans="1:9" ht="53.25" customHeight="1" x14ac:dyDescent="0.25">
      <c r="A2" s="1"/>
      <c r="B2" s="308"/>
      <c r="C2" s="2"/>
      <c r="D2" s="584" t="s">
        <v>359</v>
      </c>
      <c r="E2" s="580" t="s">
        <v>360</v>
      </c>
      <c r="F2" s="585" t="s">
        <v>326</v>
      </c>
      <c r="G2" s="588" t="s">
        <v>261</v>
      </c>
      <c r="H2" s="586" t="s">
        <v>399</v>
      </c>
      <c r="I2" s="531" t="s">
        <v>141</v>
      </c>
    </row>
    <row r="3" spans="1:9" x14ac:dyDescent="0.25">
      <c r="A3" s="6"/>
      <c r="B3" s="283" t="s">
        <v>135</v>
      </c>
      <c r="C3" s="8"/>
      <c r="D3" s="567"/>
      <c r="E3" s="547"/>
      <c r="F3" s="561"/>
      <c r="G3" s="563"/>
      <c r="H3" s="561"/>
      <c r="I3" s="547"/>
    </row>
    <row r="4" spans="1:9" x14ac:dyDescent="0.25">
      <c r="A4" s="6"/>
      <c r="B4" s="309" t="s">
        <v>4</v>
      </c>
      <c r="C4" s="8"/>
      <c r="D4" s="167">
        <f>'Пн 1 день нед 2'!K5+'Пн 1 день нед 2'!L5+'Вт День 2 Нед 2'!M5+'Ср День 3 Нед 2'!K5+'Чт День 4 Нед 2'!L5+'Чт День 4 Нед 2'!M5+'Пт День 5 Нед 2'!K5+'Сб День 6 Нед 2'!L5</f>
        <v>8</v>
      </c>
      <c r="E4" s="167">
        <f>'Пн 1 день нед 2'!S5+'Пн 1 день нед 2'!T5+'Вт День 2 Нед 2'!T5+'Ср День 3 Нед 2'!R5+'Чт День 4 Нед 2'!T5+'Чт День 4 Нед 2'!U5+'Пт День 5 Нед 2'!P5+'Сб День 6 Нед 2'!S5</f>
        <v>8</v>
      </c>
      <c r="F4" s="167">
        <f>'Сб День 6 Нед 2'!X5+'Пт День 5 Нед 2'!S5+'Чт День 4 Нед 2'!X5+'Ср День 3 Нед 2'!V5+'Вт День 2 Нед 2'!X5+'Пн 1 день нед 2'!W5</f>
        <v>6</v>
      </c>
      <c r="G4" s="167" t="e">
        <f>'Сб День 6 Нед 2'!AB5+'Пт День 5 Нед 2'!W5+'Чт День 4 Нед 2'!#REF!+'Ср День 3 Нед 2'!#REF!+'Вт День 2 Нед 2'!#REF!+'Пн 1 день нед 2'!AA5</f>
        <v>#REF!</v>
      </c>
      <c r="H4" s="167">
        <f>'Сб День 6 Нед 2'!AF5+'Пт День 5 Нед 2'!AA5+'Чт День 4 Нед 2'!AB5+'Ср День 3 Нед 2'!Z5+'Вт День 2 Нед 2'!AB5+'Пн 1 день нед 2'!AE5</f>
        <v>6</v>
      </c>
      <c r="I4" s="167">
        <f>D4+E4+F4+H4</f>
        <v>28</v>
      </c>
    </row>
    <row r="5" spans="1:9" x14ac:dyDescent="0.25">
      <c r="A5" s="10"/>
      <c r="B5" s="310" t="s">
        <v>5</v>
      </c>
      <c r="C5" s="11"/>
      <c r="D5" s="164"/>
      <c r="E5" s="164"/>
      <c r="F5" s="164"/>
      <c r="G5" s="164"/>
      <c r="H5" s="165"/>
      <c r="I5" s="176"/>
    </row>
    <row r="6" spans="1:9" x14ac:dyDescent="0.25">
      <c r="A6" s="6"/>
      <c r="B6" s="283" t="s">
        <v>177</v>
      </c>
      <c r="C6" s="52"/>
      <c r="D6" s="166"/>
      <c r="E6" s="166"/>
      <c r="F6" s="166"/>
      <c r="G6" s="166"/>
      <c r="H6" s="46"/>
      <c r="I6" s="176"/>
    </row>
    <row r="7" spans="1:9" ht="15" customHeight="1" x14ac:dyDescent="0.25">
      <c r="A7" s="15">
        <v>1</v>
      </c>
      <c r="B7" s="251" t="s">
        <v>11</v>
      </c>
      <c r="C7" s="17" t="s">
        <v>12</v>
      </c>
      <c r="D7" s="183">
        <f>'Пн 1 день нед 2'!K7+'Пн 1 день нед 2'!L7+'Вт День 2 Нед 2'!M7+'Ср День 3 Нед 2'!K7+'Чт День 4 Нед 2'!L7+'Чт День 4 Нед 2'!M7+'Пт День 5 Нед 2'!K7+'Сб День 6 Нед 2'!L7</f>
        <v>0</v>
      </c>
      <c r="E7" s="183">
        <f>'Пн 1 день нед 2'!S7+'Пн 1 день нед 2'!T7+'Вт День 2 Нед 2'!T7+'Ср День 3 Нед 2'!R7+'Чт День 4 Нед 2'!T7+'Чт День 4 Нед 2'!U7+'Пт День 5 Нед 2'!P7+'Сб День 6 Нед 2'!S7</f>
        <v>0</v>
      </c>
      <c r="F7" s="183">
        <f>'Сб День 6 Нед 2'!X7+'Пт День 5 Нед 2'!S7+'Чт День 4 Нед 2'!X7+'Ср День 3 Нед 2'!V7+'Вт День 2 Нед 2'!X7+'Пн 1 день нед 2'!W7</f>
        <v>0</v>
      </c>
      <c r="G7" s="183" t="e">
        <f>'Сб День 6 Нед 2'!AB7+'Пт День 5 Нед 2'!W7+'Ср День 3 Нед 2'!#REF!+'Вт День 2 Нед 2'!#REF!+'Пн 1 день нед 2'!AA7</f>
        <v>#REF!</v>
      </c>
      <c r="H7" s="38">
        <f>'Сб День 6 Нед 2'!AF7+'Пт День 5 Нед 2'!AA7+'Чт День 4 Нед 2'!AB7+'Ср День 3 Нед 2'!Z7+'Вт День 2 Нед 2'!AB7+'Пн 1 день нед 2'!AE7</f>
        <v>0</v>
      </c>
      <c r="I7" s="177">
        <f>D7+E7+F7+H7</f>
        <v>0</v>
      </c>
    </row>
    <row r="8" spans="1:9" x14ac:dyDescent="0.25">
      <c r="A8" s="15">
        <v>2</v>
      </c>
      <c r="B8" s="252" t="s">
        <v>13</v>
      </c>
      <c r="C8" s="20" t="s">
        <v>12</v>
      </c>
      <c r="D8" s="183">
        <f>'Пн 1 день нед 2'!K8+'Пн 1 день нед 2'!L8+'Вт День 2 Нед 2'!M8+'Ср День 3 Нед 2'!K8+'Чт День 4 Нед 2'!L8+'Чт День 4 Нед 2'!M8+'Пт День 5 Нед 2'!K8+'Сб День 6 Нед 2'!L8</f>
        <v>0.18379999999999996</v>
      </c>
      <c r="E8" s="183">
        <f>'Пн 1 день нед 2'!S8+'Пн 1 день нед 2'!T8+'Вт День 2 Нед 2'!T8+'Ср День 3 Нед 2'!R8+'Чт День 4 Нед 2'!T8+'Чт День 4 Нед 2'!U8+'Пт День 5 Нед 2'!P8+'Сб День 6 Нед 2'!S8</f>
        <v>0.2455</v>
      </c>
      <c r="F8" s="183">
        <f>'Сб День 6 Нед 2'!X8+'Пт День 5 Нед 2'!S8+'Чт День 4 Нед 2'!X8+'Ср День 3 Нед 2'!V8+'Вт День 2 Нед 2'!X8+'Пн 1 день нед 2'!W8</f>
        <v>0</v>
      </c>
      <c r="G8" s="183" t="e">
        <f>'Сб День 6 Нед 2'!AB8+'Пт День 5 Нед 2'!W8+'Ср День 3 Нед 2'!#REF!+'Вт День 2 Нед 2'!#REF!+'Пн 1 день нед 2'!AA8</f>
        <v>#REF!</v>
      </c>
      <c r="H8" s="38">
        <f>'Сб День 6 Нед 2'!AF8+'Пт День 5 Нед 2'!AA8+'Чт День 4 Нед 2'!AB8+'Ср День 3 Нед 2'!Z8+'Вт День 2 Нед 2'!AB8+'Пн 1 день нед 2'!AE8</f>
        <v>0</v>
      </c>
      <c r="I8" s="177">
        <f t="shared" ref="I8:I71" si="0">D8+E8+F8+H8</f>
        <v>0.42929999999999996</v>
      </c>
    </row>
    <row r="9" spans="1:9" x14ac:dyDescent="0.25">
      <c r="A9" s="15">
        <v>3</v>
      </c>
      <c r="B9" s="253" t="s">
        <v>142</v>
      </c>
      <c r="C9" s="17" t="s">
        <v>12</v>
      </c>
      <c r="D9" s="183">
        <f>'Пн 1 день нед 2'!K9+'Пн 1 день нед 2'!L9+'Вт День 2 Нед 2'!M9+'Ср День 3 Нед 2'!K9+'Чт День 4 Нед 2'!L9+'Чт День 4 Нед 2'!M9+'Пт День 5 Нед 2'!K9+'Сб День 6 Нед 2'!L9</f>
        <v>0.28000000000000003</v>
      </c>
      <c r="E9" s="183">
        <f>'Пн 1 день нед 2'!S9+'Пн 1 день нед 2'!T9+'Вт День 2 Нед 2'!T9+'Ср День 3 Нед 2'!R9+'Чт День 4 Нед 2'!T9+'Чт День 4 Нед 2'!U9+'Пт День 5 Нед 2'!P9+'Сб День 6 Нед 2'!S9</f>
        <v>0.32500000000000007</v>
      </c>
      <c r="F9" s="183">
        <f>'Сб День 6 Нед 2'!X9+'Пт День 5 Нед 2'!S9+'Чт День 4 Нед 2'!X9+'Ср День 3 Нед 2'!V9+'Вт День 2 Нед 2'!X9+'Пн 1 день нед 2'!W9</f>
        <v>0</v>
      </c>
      <c r="G9" s="183" t="e">
        <f>'Сб День 6 Нед 2'!AB9+'Пт День 5 Нед 2'!W9+'Ср День 3 Нед 2'!#REF!+'Вт День 2 Нед 2'!#REF!+'Пн 1 день нед 2'!AA9</f>
        <v>#REF!</v>
      </c>
      <c r="H9" s="38">
        <f>'Сб День 6 Нед 2'!AF9+'Пт День 5 Нед 2'!AA9+'Чт День 4 Нед 2'!AB9+'Ср День 3 Нед 2'!Z9+'Вт День 2 Нед 2'!AB9+'Пн 1 день нед 2'!AE9</f>
        <v>0.18</v>
      </c>
      <c r="I9" s="177">
        <f t="shared" si="0"/>
        <v>0.78500000000000014</v>
      </c>
    </row>
    <row r="10" spans="1:9" x14ac:dyDescent="0.25">
      <c r="A10" s="15">
        <v>4</v>
      </c>
      <c r="B10" s="254" t="s">
        <v>166</v>
      </c>
      <c r="C10" s="23" t="s">
        <v>82</v>
      </c>
      <c r="D10" s="183">
        <f>'Пн 1 день нед 2'!K10+'Пн 1 день нед 2'!L10+'Вт День 2 Нед 2'!M10+'Ср День 3 Нед 2'!K10+'Чт День 4 Нед 2'!L10+'Чт День 4 Нед 2'!M10+'Пт День 5 Нед 2'!K10+'Сб День 6 Нед 2'!L10</f>
        <v>0</v>
      </c>
      <c r="E10" s="183">
        <f>'Пн 1 день нед 2'!S10+'Пн 1 день нед 2'!T10+'Вт День 2 Нед 2'!T10+'Ср День 3 Нед 2'!R10+'Чт День 4 Нед 2'!T10+'Чт День 4 Нед 2'!U10+'Пт День 5 Нед 2'!P10+'Сб День 6 Нед 2'!S10</f>
        <v>0</v>
      </c>
      <c r="F10" s="183">
        <f>'Сб День 6 Нед 2'!X10+'Пт День 5 Нед 2'!S10+'Чт День 4 Нед 2'!X10+'Ср День 3 Нед 2'!V10+'Вт День 2 Нед 2'!X10+'Пн 1 день нед 2'!W10</f>
        <v>1</v>
      </c>
      <c r="G10" s="183" t="e">
        <f>'Сб День 6 Нед 2'!AB10+'Пт День 5 Нед 2'!W10+'Ср День 3 Нед 2'!#REF!+'Вт День 2 Нед 2'!#REF!+'Пн 1 день нед 2'!AA10</f>
        <v>#REF!</v>
      </c>
      <c r="H10" s="38">
        <f>'Сб День 6 Нед 2'!AF10+'Пт День 5 Нед 2'!AA10+'Чт День 4 Нед 2'!AB10+'Ср День 3 Нед 2'!Z10+'Вт День 2 Нед 2'!AB10+'Пн 1 день нед 2'!AE10</f>
        <v>0</v>
      </c>
      <c r="I10" s="177">
        <f t="shared" si="0"/>
        <v>1</v>
      </c>
    </row>
    <row r="11" spans="1:9" x14ac:dyDescent="0.25">
      <c r="A11" s="6"/>
      <c r="B11" s="283" t="s">
        <v>167</v>
      </c>
      <c r="C11" s="7"/>
      <c r="D11" s="183"/>
      <c r="E11" s="183"/>
      <c r="F11" s="183"/>
      <c r="G11" s="183" t="e">
        <f>'Сб День 6 Нед 2'!AB11+'Пт День 5 Нед 2'!W11+'Ср День 3 Нед 2'!#REF!+'Вт День 2 Нед 2'!#REF!+'Пн 1 день нед 2'!AA11</f>
        <v>#REF!</v>
      </c>
      <c r="H11" s="38"/>
      <c r="I11" s="177"/>
    </row>
    <row r="12" spans="1:9" x14ac:dyDescent="0.25">
      <c r="A12" s="15">
        <v>5</v>
      </c>
      <c r="B12" s="251" t="s">
        <v>44</v>
      </c>
      <c r="C12" s="17" t="s">
        <v>12</v>
      </c>
      <c r="D12" s="183">
        <f>'Пн 1 день нед 2'!K12+'Пн 1 день нед 2'!L12+'Вт День 2 Нед 2'!M12+'Ср День 3 Нед 2'!K12+'Чт День 4 Нед 2'!L12+'Чт День 4 Нед 2'!M12+'Пт День 5 Нед 2'!K12+'Сб День 6 Нед 2'!L12</f>
        <v>2.3699999999999999E-2</v>
      </c>
      <c r="E12" s="183">
        <f>'Пн 1 день нед 2'!S12+'Пн 1 день нед 2'!T12+'Вт День 2 Нед 2'!T12+'Ср День 3 Нед 2'!R12+'Чт День 4 Нед 2'!T12+'Чт День 4 Нед 2'!U12+'Пт День 5 Нед 2'!P12+'Сб День 6 Нед 2'!S12</f>
        <v>2.3699999999999999E-2</v>
      </c>
      <c r="F12" s="183">
        <f>'Сб День 6 Нед 2'!X12+'Пт День 5 Нед 2'!S12+'Чт День 4 Нед 2'!X12+'Ср День 3 Нед 2'!V12+'Вт День 2 Нед 2'!X12+'Пн 1 день нед 2'!W12</f>
        <v>0</v>
      </c>
      <c r="G12" s="183" t="e">
        <f>'Сб День 6 Нед 2'!AB12+'Пт День 5 Нед 2'!W12+'Ср День 3 Нед 2'!#REF!+'Вт День 2 Нед 2'!#REF!+'Пн 1 день нед 2'!AA12</f>
        <v>#REF!</v>
      </c>
      <c r="H12" s="38">
        <f>'Сб День 6 Нед 2'!AF12+'Пт День 5 Нед 2'!AA12+'Чт День 4 Нед 2'!AB12+'Ср День 3 Нед 2'!Z12+'Вт День 2 Нед 2'!AB12+'Пн 1 день нед 2'!AE12</f>
        <v>0</v>
      </c>
      <c r="I12" s="177">
        <f t="shared" si="0"/>
        <v>4.7399999999999998E-2</v>
      </c>
    </row>
    <row r="13" spans="1:9" ht="15" customHeight="1" x14ac:dyDescent="0.25">
      <c r="A13" s="15">
        <v>6</v>
      </c>
      <c r="B13" s="251" t="s">
        <v>49</v>
      </c>
      <c r="C13" s="17" t="s">
        <v>12</v>
      </c>
      <c r="D13" s="183">
        <f>'Пн 1 день нед 2'!K13+'Пн 1 день нед 2'!L13+'Вт День 2 Нед 2'!M13+'Ср День 3 Нед 2'!K13+'Чт День 4 Нед 2'!L13+'Чт День 4 Нед 2'!M13+'Пт День 5 Нед 2'!K13+'Сб День 6 Нед 2'!L13</f>
        <v>0</v>
      </c>
      <c r="E13" s="183">
        <f>'Пн 1 день нед 2'!S13+'Пн 1 день нед 2'!T13+'Вт День 2 Нед 2'!T13+'Ср День 3 Нед 2'!R13+'Чт День 4 Нед 2'!T13+'Чт День 4 Нед 2'!U13+'Пт День 5 Нед 2'!P13+'Сб День 6 Нед 2'!S13</f>
        <v>0</v>
      </c>
      <c r="F13" s="183">
        <f>'Сб День 6 Нед 2'!X13+'Пт День 5 Нед 2'!S13+'Чт День 4 Нед 2'!X13+'Ср День 3 Нед 2'!V13+'Вт День 2 Нед 2'!X13+'Пн 1 день нед 2'!W13</f>
        <v>0</v>
      </c>
      <c r="G13" s="183" t="e">
        <f>'Сб День 6 Нед 2'!AB13+'Пт День 5 Нед 2'!W13+'Ср День 3 Нед 2'!#REF!+'Вт День 2 Нед 2'!#REF!+'Пн 1 день нед 2'!AA13</f>
        <v>#REF!</v>
      </c>
      <c r="H13" s="38">
        <f>'Сб День 6 Нед 2'!AF13+'Пт День 5 Нед 2'!AA13+'Чт День 4 Нед 2'!AB13+'Ср День 3 Нед 2'!Z13+'Вт День 2 Нед 2'!AB13+'Пн 1 день нед 2'!AE13</f>
        <v>0</v>
      </c>
      <c r="I13" s="177">
        <f t="shared" si="0"/>
        <v>0</v>
      </c>
    </row>
    <row r="14" spans="1:9" x14ac:dyDescent="0.25">
      <c r="A14" s="15">
        <v>7</v>
      </c>
      <c r="B14" s="251" t="s">
        <v>50</v>
      </c>
      <c r="C14" s="17" t="s">
        <v>12</v>
      </c>
      <c r="D14" s="183">
        <f>'Пн 1 день нед 2'!K14+'Пн 1 день нед 2'!L14+'Вт День 2 Нед 2'!M14+'Ср День 3 Нед 2'!K14+'Чт День 4 Нед 2'!L14+'Чт День 4 Нед 2'!M14+'Пт День 5 Нед 2'!K14+'Сб День 6 Нед 2'!L14</f>
        <v>1.83E-2</v>
      </c>
      <c r="E14" s="183">
        <f>'Пн 1 день нед 2'!S14+'Пн 1 день нед 2'!T14+'Вт День 2 Нед 2'!T14+'Ср День 3 Нед 2'!R14+'Чт День 4 Нед 2'!T14+'Чт День 4 Нед 2'!U14+'Пт День 5 Нед 2'!P14+'Сб День 6 Нед 2'!S14</f>
        <v>8.3000000000000001E-3</v>
      </c>
      <c r="F14" s="183">
        <f>'Сб День 6 Нед 2'!X14+'Пт День 5 Нед 2'!S14+'Чт День 4 Нед 2'!X14+'Ср День 3 Нед 2'!V14+'Вт День 2 Нед 2'!X14+'Пн 1 день нед 2'!W14</f>
        <v>0</v>
      </c>
      <c r="G14" s="183" t="e">
        <f>'Сб День 6 Нед 2'!AB14+'Пт День 5 Нед 2'!W14+'Ср День 3 Нед 2'!#REF!+'Вт День 2 Нед 2'!#REF!+'Пн 1 день нед 2'!AA14</f>
        <v>#REF!</v>
      </c>
      <c r="H14" s="38">
        <f>'Сб День 6 Нед 2'!AF14+'Пт День 5 Нед 2'!AA14+'Чт День 4 Нед 2'!AB14+'Ср День 3 Нед 2'!Z14+'Вт День 2 Нед 2'!AB14+'Пн 1 день нед 2'!AE14</f>
        <v>5.0000000000000001E-3</v>
      </c>
      <c r="I14" s="177">
        <f t="shared" si="0"/>
        <v>3.1599999999999996E-2</v>
      </c>
    </row>
    <row r="15" spans="1:9" ht="15" customHeight="1" x14ac:dyDescent="0.25">
      <c r="A15" s="15">
        <v>8</v>
      </c>
      <c r="B15" s="251" t="s">
        <v>48</v>
      </c>
      <c r="C15" s="17" t="s">
        <v>12</v>
      </c>
      <c r="D15" s="183">
        <f>'Пн 1 день нед 2'!K15+'Пн 1 день нед 2'!L15+'Вт День 2 Нед 2'!M15+'Ср День 3 Нед 2'!K15+'Чт День 4 Нед 2'!L15+'Чт День 4 Нед 2'!M15+'Пт День 5 Нед 2'!K15+'Сб День 6 Нед 2'!L15</f>
        <v>0</v>
      </c>
      <c r="E15" s="183">
        <f>'Пн 1 день нед 2'!S15+'Пн 1 день нед 2'!T15+'Вт День 2 Нед 2'!T15+'Ср День 3 Нед 2'!R15+'Чт День 4 Нед 2'!T15+'Чт День 4 Нед 2'!U15+'Пт День 5 Нед 2'!P15+'Сб День 6 Нед 2'!S15</f>
        <v>0</v>
      </c>
      <c r="F15" s="183">
        <f>'Сб День 6 Нед 2'!X15+'Пт День 5 Нед 2'!S15+'Чт День 4 Нед 2'!X15+'Ср День 3 Нед 2'!V15+'Вт День 2 Нед 2'!X15+'Пн 1 день нед 2'!W15</f>
        <v>0</v>
      </c>
      <c r="G15" s="183" t="e">
        <f>'Сб День 6 Нед 2'!AB15+'Пт День 5 Нед 2'!W15+'Ср День 3 Нед 2'!#REF!+'Вт День 2 Нед 2'!#REF!+'Пн 1 день нед 2'!AA15</f>
        <v>#REF!</v>
      </c>
      <c r="H15" s="38">
        <f>'Сб День 6 Нед 2'!AF15+'Пт День 5 Нед 2'!AA15+'Чт День 4 Нед 2'!AB15+'Ср День 3 Нед 2'!Z15+'Вт День 2 Нед 2'!AB15+'Пн 1 день нед 2'!AE15</f>
        <v>0</v>
      </c>
      <c r="I15" s="177">
        <f t="shared" si="0"/>
        <v>0</v>
      </c>
    </row>
    <row r="16" spans="1:9" ht="15" customHeight="1" x14ac:dyDescent="0.25">
      <c r="A16" s="15">
        <v>9</v>
      </c>
      <c r="B16" s="251" t="s">
        <v>46</v>
      </c>
      <c r="C16" s="17" t="s">
        <v>12</v>
      </c>
      <c r="D16" s="183">
        <f>'Пн 1 день нед 2'!K16+'Пн 1 день нед 2'!L16+'Вт День 2 Нед 2'!M16+'Ср День 3 Нед 2'!K16+'Чт День 4 Нед 2'!L16+'Чт День 4 Нед 2'!M16+'Пт День 5 Нед 2'!K16+'Сб День 6 Нед 2'!L16</f>
        <v>0</v>
      </c>
      <c r="E16" s="183">
        <f>'Пн 1 день нед 2'!S16+'Пн 1 день нед 2'!T16+'Вт День 2 Нед 2'!T16+'Ср День 3 Нед 2'!R16+'Чт День 4 Нед 2'!T16+'Чт День 4 Нед 2'!U16+'Пт День 5 Нед 2'!P16+'Сб День 6 Нед 2'!S16</f>
        <v>0</v>
      </c>
      <c r="F16" s="183">
        <f>'Сб День 6 Нед 2'!X16+'Пт День 5 Нед 2'!S16+'Чт День 4 Нед 2'!X16+'Ср День 3 Нед 2'!V16+'Вт День 2 Нед 2'!X16+'Пн 1 день нед 2'!W16</f>
        <v>0</v>
      </c>
      <c r="G16" s="183" t="e">
        <f>'Сб День 6 Нед 2'!AB16+'Пт День 5 Нед 2'!W16+'Ср День 3 Нед 2'!#REF!+'Вт День 2 Нед 2'!#REF!+'Пн 1 день нед 2'!AA16</f>
        <v>#REF!</v>
      </c>
      <c r="H16" s="38">
        <f>'Сб День 6 Нед 2'!AF16+'Пт День 5 Нед 2'!AA16+'Чт День 4 Нед 2'!AB16+'Ср День 3 Нед 2'!Z16+'Вт День 2 Нед 2'!AB16+'Пн 1 день нед 2'!AE16</f>
        <v>0</v>
      </c>
      <c r="I16" s="177">
        <f t="shared" si="0"/>
        <v>0</v>
      </c>
    </row>
    <row r="17" spans="1:9" ht="15" customHeight="1" x14ac:dyDescent="0.25">
      <c r="A17" s="15">
        <v>10</v>
      </c>
      <c r="B17" s="251" t="s">
        <v>99</v>
      </c>
      <c r="C17" s="17" t="s">
        <v>12</v>
      </c>
      <c r="D17" s="183">
        <f>'Пн 1 день нед 2'!K17+'Пн 1 день нед 2'!L17+'Вт День 2 Нед 2'!M17+'Ср День 3 Нед 2'!K17+'Чт День 4 Нед 2'!L17+'Чт День 4 Нед 2'!M17+'Пт День 5 Нед 2'!K17+'Сб День 6 Нед 2'!L17</f>
        <v>0</v>
      </c>
      <c r="E17" s="183">
        <f>'Пн 1 день нед 2'!S17+'Пн 1 день нед 2'!T17+'Вт День 2 Нед 2'!T17+'Ср День 3 Нед 2'!R17+'Чт День 4 Нед 2'!T17+'Чт День 4 Нед 2'!U17+'Пт День 5 Нед 2'!P17+'Сб День 6 Нед 2'!S17</f>
        <v>0</v>
      </c>
      <c r="F17" s="183">
        <f>'Сб День 6 Нед 2'!X17+'Пт День 5 Нед 2'!S17+'Чт День 4 Нед 2'!X17+'Ср День 3 Нед 2'!V17+'Вт День 2 Нед 2'!X17+'Пн 1 день нед 2'!W17</f>
        <v>0</v>
      </c>
      <c r="G17" s="183" t="e">
        <f>'Сб День 6 Нед 2'!AB17+'Пт День 5 Нед 2'!W17+'Ср День 3 Нед 2'!#REF!+'Вт День 2 Нед 2'!#REF!+'Пн 1 день нед 2'!AA17</f>
        <v>#REF!</v>
      </c>
      <c r="H17" s="38">
        <f>'Сб День 6 Нед 2'!AF17+'Пт День 5 Нед 2'!AA17+'Чт День 4 Нед 2'!AB17+'Ср День 3 Нед 2'!Z17+'Вт День 2 Нед 2'!AB17+'Пн 1 день нед 2'!AE17</f>
        <v>0</v>
      </c>
      <c r="I17" s="177">
        <f t="shared" si="0"/>
        <v>0</v>
      </c>
    </row>
    <row r="18" spans="1:9" ht="15" customHeight="1" x14ac:dyDescent="0.25">
      <c r="A18" s="15">
        <v>11</v>
      </c>
      <c r="B18" s="251" t="s">
        <v>47</v>
      </c>
      <c r="C18" s="17" t="s">
        <v>12</v>
      </c>
      <c r="D18" s="183">
        <f>'Пн 1 день нед 2'!K18+'Пн 1 день нед 2'!L18+'Вт День 2 Нед 2'!M18+'Ср День 3 Нед 2'!K18+'Чт День 4 Нед 2'!L18+'Чт День 4 Нед 2'!M18+'Пт День 5 Нед 2'!K18+'Сб День 6 Нед 2'!L18</f>
        <v>0</v>
      </c>
      <c r="E18" s="183">
        <f>'Пн 1 день нед 2'!S18+'Пн 1 день нед 2'!T18+'Вт День 2 Нед 2'!T18+'Ср День 3 Нед 2'!R18+'Чт День 4 Нед 2'!T18+'Чт День 4 Нед 2'!U18+'Пт День 5 Нед 2'!P18+'Сб День 6 Нед 2'!S18</f>
        <v>0</v>
      </c>
      <c r="F18" s="183">
        <f>'Сб День 6 Нед 2'!X18+'Пт День 5 Нед 2'!S18+'Чт День 4 Нед 2'!X18+'Ср День 3 Нед 2'!V18+'Вт День 2 Нед 2'!X18+'Пн 1 день нед 2'!W18</f>
        <v>0</v>
      </c>
      <c r="G18" s="183" t="e">
        <f>'Сб День 6 Нед 2'!AB18+'Пт День 5 Нед 2'!W18+'Ср День 3 Нед 2'!#REF!+'Вт День 2 Нед 2'!#REF!+'Пн 1 день нед 2'!AA18</f>
        <v>#REF!</v>
      </c>
      <c r="H18" s="38">
        <f>'Сб День 6 Нед 2'!AF18+'Пт День 5 Нед 2'!AA18+'Чт День 4 Нед 2'!AB18+'Ср День 3 Нед 2'!Z18+'Вт День 2 Нед 2'!AB18+'Пн 1 день нед 2'!AE18</f>
        <v>0</v>
      </c>
      <c r="I18" s="177">
        <f t="shared" si="0"/>
        <v>0</v>
      </c>
    </row>
    <row r="19" spans="1:9" ht="15" customHeight="1" x14ac:dyDescent="0.25">
      <c r="A19" s="15">
        <v>12</v>
      </c>
      <c r="B19" s="255" t="s">
        <v>155</v>
      </c>
      <c r="C19" s="17" t="s">
        <v>12</v>
      </c>
      <c r="D19" s="183">
        <f>'Пн 1 день нед 2'!K19+'Пн 1 день нед 2'!L19+'Вт День 2 Нед 2'!M19+'Ср День 3 Нед 2'!K19+'Чт День 4 Нед 2'!L19+'Чт День 4 Нед 2'!M19+'Пт День 5 Нед 2'!K19+'Сб День 6 Нед 2'!L19</f>
        <v>0</v>
      </c>
      <c r="E19" s="183">
        <f>'Пн 1 день нед 2'!S19+'Пн 1 день нед 2'!T19+'Вт День 2 Нед 2'!T19+'Ср День 3 Нед 2'!R19+'Чт День 4 Нед 2'!T19+'Чт День 4 Нед 2'!U19+'Пт День 5 Нед 2'!P19+'Сб День 6 Нед 2'!S19</f>
        <v>0</v>
      </c>
      <c r="F19" s="183">
        <f>'Сб День 6 Нед 2'!X19+'Пт День 5 Нед 2'!S19+'Чт День 4 Нед 2'!X19+'Ср День 3 Нед 2'!V19+'Вт День 2 Нед 2'!X19+'Пн 1 день нед 2'!W19</f>
        <v>0</v>
      </c>
      <c r="G19" s="183" t="e">
        <f>'Сб День 6 Нед 2'!AB19+'Пт День 5 Нед 2'!W19+'Ср День 3 Нед 2'!#REF!+'Вт День 2 Нед 2'!#REF!+'Пн 1 день нед 2'!AA19</f>
        <v>#REF!</v>
      </c>
      <c r="H19" s="38">
        <f>'Сб День 6 Нед 2'!AF19+'Пт День 5 Нед 2'!AA19+'Чт День 4 Нед 2'!AB19+'Ср День 3 Нед 2'!Z19+'Вт День 2 Нед 2'!AB19+'Пн 1 день нед 2'!AE19</f>
        <v>0</v>
      </c>
      <c r="I19" s="177">
        <f t="shared" si="0"/>
        <v>0</v>
      </c>
    </row>
    <row r="20" spans="1:9" x14ac:dyDescent="0.25">
      <c r="A20" s="6"/>
      <c r="B20" s="283" t="s">
        <v>40</v>
      </c>
      <c r="C20" s="52"/>
      <c r="D20" s="183"/>
      <c r="E20" s="183"/>
      <c r="F20" s="183"/>
      <c r="G20" s="183" t="e">
        <f>'Сб День 6 Нед 2'!AB20+'Пт День 5 Нед 2'!W20+'Ср День 3 Нед 2'!#REF!+'Вт День 2 Нед 2'!#REF!+'Пн 1 день нед 2'!AA20</f>
        <v>#REF!</v>
      </c>
      <c r="H20" s="38"/>
      <c r="I20" s="177"/>
    </row>
    <row r="21" spans="1:9" x14ac:dyDescent="0.25">
      <c r="A21" s="15">
        <v>13</v>
      </c>
      <c r="B21" s="251" t="s">
        <v>41</v>
      </c>
      <c r="C21" s="17" t="s">
        <v>12</v>
      </c>
      <c r="D21" s="183">
        <f>'Пн 1 день нед 2'!K21+'Пн 1 день нед 2'!L21+'Вт День 2 Нед 2'!M21+'Ср День 3 Нед 2'!K21+'Чт День 4 Нед 2'!L21+'Чт День 4 Нед 2'!M21+'Пт День 5 Нед 2'!K21+'Сб День 6 Нед 2'!L21</f>
        <v>3.1699999999999999E-2</v>
      </c>
      <c r="E21" s="183">
        <f>'Пн 1 день нед 2'!S21+'Пн 1 день нед 2'!T21+'Вт День 2 Нед 2'!T21+'Ср День 3 Нед 2'!R21+'Чт День 4 Нед 2'!T21+'Чт День 4 Нед 2'!U21+'Пт День 5 Нед 2'!P21+'Сб День 6 Нед 2'!S21</f>
        <v>2.9700000000000004E-2</v>
      </c>
      <c r="F21" s="183">
        <f>'Сб День 6 Нед 2'!X21+'Пт День 5 Нед 2'!S21+'Чт День 4 Нед 2'!X21+'Ср День 3 Нед 2'!V21+'Вт День 2 Нед 2'!X21+'Пн 1 день нед 2'!W21</f>
        <v>0</v>
      </c>
      <c r="G21" s="183" t="e">
        <f>'Сб День 6 Нед 2'!AB21+'Пт День 5 Нед 2'!W21+'Ср День 3 Нед 2'!#REF!+'Вт День 2 Нед 2'!#REF!+'Пн 1 день нед 2'!AA21</f>
        <v>#REF!</v>
      </c>
      <c r="H21" s="38">
        <f>'Сб День 6 Нед 2'!AF21+'Пт День 5 Нед 2'!AA21+'Чт День 4 Нед 2'!AB21+'Ср День 3 Нед 2'!Z21+'Вт День 2 Нед 2'!AB21+'Пн 1 день нед 2'!AE21</f>
        <v>2.2499999999999999E-2</v>
      </c>
      <c r="I21" s="177">
        <f t="shared" si="0"/>
        <v>8.3900000000000002E-2</v>
      </c>
    </row>
    <row r="22" spans="1:9" x14ac:dyDescent="0.25">
      <c r="A22" s="15">
        <v>14</v>
      </c>
      <c r="B22" s="251" t="s">
        <v>42</v>
      </c>
      <c r="C22" s="17" t="s">
        <v>12</v>
      </c>
      <c r="D22" s="183">
        <f>'Пн 1 день нед 2'!K22+'Пн 1 день нед 2'!L22+'Вт День 2 Нед 2'!M22+'Ср День 3 Нед 2'!K22+'Чт День 4 Нед 2'!L22+'Чт День 4 Нед 2'!M22+'Пт День 5 Нед 2'!K22+'Сб День 6 Нед 2'!L22</f>
        <v>1.6799999999999999E-2</v>
      </c>
      <c r="E22" s="183">
        <f>'Пн 1 день нед 2'!S22+'Пн 1 день нед 2'!T22+'Вт День 2 Нед 2'!T22+'Ср День 3 Нед 2'!R22+'Чт День 4 Нед 2'!T22+'Чт День 4 Нед 2'!U22+'Пт День 5 Нед 2'!P22+'Сб День 6 Нед 2'!S22</f>
        <v>1.9400000000000001E-2</v>
      </c>
      <c r="F22" s="183">
        <f>'Сб День 6 Нед 2'!X22+'Пт День 5 Нед 2'!S22+'Чт День 4 Нед 2'!X22+'Ср День 3 Нед 2'!V22+'Вт День 2 Нед 2'!X22+'Пн 1 день нед 2'!W22</f>
        <v>0</v>
      </c>
      <c r="G22" s="183" t="e">
        <f>'Сб День 6 Нед 2'!AB22+'Пт День 5 Нед 2'!W22+'Ср День 3 Нед 2'!#REF!+'Вт День 2 Нед 2'!#REF!+'Пн 1 день нед 2'!AA22</f>
        <v>#REF!</v>
      </c>
      <c r="H22" s="38">
        <f>'Сб День 6 Нед 2'!AF22+'Пт День 5 Нед 2'!AA22+'Чт День 4 Нед 2'!AB22+'Ср День 3 Нед 2'!Z22+'Вт День 2 Нед 2'!AB22+'Пн 1 день нед 2'!AE22</f>
        <v>0</v>
      </c>
      <c r="I22" s="177">
        <f t="shared" si="0"/>
        <v>3.6199999999999996E-2</v>
      </c>
    </row>
    <row r="23" spans="1:9" ht="15" customHeight="1" x14ac:dyDescent="0.25">
      <c r="A23" s="15">
        <v>15</v>
      </c>
      <c r="B23" s="251" t="s">
        <v>43</v>
      </c>
      <c r="C23" s="17" t="s">
        <v>12</v>
      </c>
      <c r="D23" s="183">
        <f>'Пн 1 день нед 2'!K23+'Пн 1 день нед 2'!L23+'Вт День 2 Нед 2'!M23+'Ср День 3 Нед 2'!K23+'Чт День 4 Нед 2'!L23+'Чт День 4 Нед 2'!M23+'Пт День 5 Нед 2'!K23+'Сб День 6 Нед 2'!L23</f>
        <v>2.5500000000000002E-2</v>
      </c>
      <c r="E23" s="183">
        <f>'Пн 1 день нед 2'!S23+'Пн 1 день нед 2'!T23+'Вт День 2 Нед 2'!T23+'Ср День 3 Нед 2'!R23+'Чт День 4 Нед 2'!T23+'Чт День 4 Нед 2'!U23+'Пт День 5 Нед 2'!P23+'Сб День 6 Нед 2'!S23</f>
        <v>0</v>
      </c>
      <c r="F23" s="183">
        <f>'Сб День 6 Нед 2'!X23+'Пт День 5 Нед 2'!S23+'Чт День 4 Нед 2'!X23+'Ср День 3 Нед 2'!V23+'Вт День 2 Нед 2'!X23+'Пн 1 день нед 2'!W23</f>
        <v>0</v>
      </c>
      <c r="G23" s="183" t="e">
        <f>'Сб День 6 Нед 2'!AB23+'Пт День 5 Нед 2'!W23+'Ср День 3 Нед 2'!#REF!+'Вт День 2 Нед 2'!#REF!+'Пн 1 день нед 2'!AA23</f>
        <v>#REF!</v>
      </c>
      <c r="H23" s="38">
        <f>'Сб День 6 Нед 2'!AF23+'Пт День 5 Нед 2'!AA23+'Чт День 4 Нед 2'!AB23+'Ср День 3 Нед 2'!Z23+'Вт День 2 Нед 2'!AB23+'Пн 1 день нед 2'!AE23</f>
        <v>0</v>
      </c>
      <c r="I23" s="177">
        <f t="shared" si="0"/>
        <v>2.5500000000000002E-2</v>
      </c>
    </row>
    <row r="24" spans="1:9" x14ac:dyDescent="0.25">
      <c r="A24" s="6"/>
      <c r="B24" s="283" t="s">
        <v>15</v>
      </c>
      <c r="C24" s="52"/>
      <c r="D24" s="183"/>
      <c r="E24" s="183"/>
      <c r="F24" s="183"/>
      <c r="G24" s="183" t="e">
        <f>'Сб День 6 Нед 2'!AB24+'Пт День 5 Нед 2'!W24+'Ср День 3 Нед 2'!#REF!+'Вт День 2 Нед 2'!#REF!+'Пн 1 день нед 2'!AA24</f>
        <v>#REF!</v>
      </c>
      <c r="H24" s="38"/>
      <c r="I24" s="177"/>
    </row>
    <row r="25" spans="1:9" x14ac:dyDescent="0.25">
      <c r="A25" s="15">
        <v>16</v>
      </c>
      <c r="B25" s="252" t="s">
        <v>16</v>
      </c>
      <c r="C25" s="20" t="s">
        <v>12</v>
      </c>
      <c r="D25" s="183">
        <f>'Пн 1 день нед 2'!K25+'Пн 1 день нед 2'!L25+'Вт День 2 Нед 2'!M25+'Ср День 3 Нед 2'!K25+'Чт День 4 Нед 2'!L25+'Чт День 4 Нед 2'!M25+'Пт День 5 Нед 2'!K25+'Сб День 6 Нед 2'!L25</f>
        <v>4.2000000000000003E-2</v>
      </c>
      <c r="E25" s="183">
        <f>'Пн 1 день нед 2'!S25+'Пн 1 день нед 2'!T25+'Вт День 2 Нед 2'!T25+'Ср День 3 Нед 2'!R25+'Чт День 4 Нед 2'!T25+'Чт День 4 Нед 2'!U25+'Пт День 5 Нед 2'!P25+'Сб День 6 Нед 2'!S25</f>
        <v>4.2000000000000003E-2</v>
      </c>
      <c r="F25" s="183">
        <f>'Сб День 6 Нед 2'!X25+'Пт День 5 Нед 2'!S25+'Чт День 4 Нед 2'!X25+'Ср День 3 Нед 2'!V25+'Вт День 2 Нед 2'!X25+'Пн 1 день нед 2'!W25</f>
        <v>0</v>
      </c>
      <c r="G25" s="183" t="e">
        <f>'Сб День 6 Нед 2'!AB25+'Пт День 5 Нед 2'!W25+'Ср День 3 Нед 2'!#REF!+'Вт День 2 Нед 2'!#REF!+'Пн 1 день нед 2'!AA25</f>
        <v>#REF!</v>
      </c>
      <c r="H25" s="38">
        <f>'Сб День 6 Нед 2'!AF25+'Пт День 5 Нед 2'!AA25+'Чт День 4 Нед 2'!AB25+'Ср День 3 Нед 2'!Z25+'Вт День 2 Нед 2'!AB25+'Пн 1 день нед 2'!AE25</f>
        <v>0</v>
      </c>
      <c r="I25" s="177">
        <f t="shared" si="0"/>
        <v>8.4000000000000005E-2</v>
      </c>
    </row>
    <row r="26" spans="1:9" ht="15" customHeight="1" x14ac:dyDescent="0.25">
      <c r="A26" s="15">
        <v>17</v>
      </c>
      <c r="B26" s="311" t="s">
        <v>208</v>
      </c>
      <c r="C26" s="20" t="s">
        <v>12</v>
      </c>
      <c r="D26" s="183">
        <f>'Пн 1 день нед 2'!K26+'Пн 1 день нед 2'!L26+'Вт День 2 Нед 2'!M26+'Ср День 3 Нед 2'!K26+'Чт День 4 Нед 2'!L26+'Чт День 4 Нед 2'!M26+'Пт День 5 Нед 2'!K26+'Сб День 6 Нед 2'!L26</f>
        <v>3.7999999999999999E-2</v>
      </c>
      <c r="E26" s="183">
        <f>'Пн 1 день нед 2'!S26+'Пн 1 день нед 2'!T26+'Вт День 2 Нед 2'!T26+'Ср День 3 Нед 2'!R26+'Чт День 4 Нед 2'!T26+'Чт День 4 Нед 2'!U26+'Пт День 5 Нед 2'!P26+'Сб День 6 Нед 2'!S26</f>
        <v>0</v>
      </c>
      <c r="F26" s="183">
        <f>'Сб День 6 Нед 2'!X26+'Пт День 5 Нед 2'!S26+'Чт День 4 Нед 2'!X26+'Ср День 3 Нед 2'!V26+'Вт День 2 Нед 2'!X26+'Пн 1 день нед 2'!W26</f>
        <v>0</v>
      </c>
      <c r="G26" s="183" t="e">
        <f>'Сб День 6 Нед 2'!AB26+'Пт День 5 Нед 2'!W26+'Ср День 3 Нед 2'!#REF!+'Вт День 2 Нед 2'!#REF!+'Пн 1 день нед 2'!AA26</f>
        <v>#REF!</v>
      </c>
      <c r="H26" s="38">
        <f>'Сб День 6 Нед 2'!AF26+'Пт День 5 Нед 2'!AA26+'Чт День 4 Нед 2'!AB26+'Ср День 3 Нед 2'!Z26+'Вт День 2 Нед 2'!AB26+'Пн 1 день нед 2'!AE26</f>
        <v>2.3939999999999999E-2</v>
      </c>
      <c r="I26" s="177">
        <f t="shared" si="0"/>
        <v>6.1939999999999995E-2</v>
      </c>
    </row>
    <row r="27" spans="1:9" ht="15" customHeight="1" x14ac:dyDescent="0.25">
      <c r="A27" s="15">
        <v>18</v>
      </c>
      <c r="B27" s="251" t="s">
        <v>17</v>
      </c>
      <c r="C27" s="17" t="s">
        <v>12</v>
      </c>
      <c r="D27" s="183">
        <f>'Пн 1 день нед 2'!K27+'Пн 1 день нед 2'!L27+'Вт День 2 Нед 2'!M27+'Ср День 3 Нед 2'!K27+'Чт День 4 Нед 2'!L27+'Чт День 4 Нед 2'!M27+'Пт День 5 Нед 2'!K27+'Сб День 6 Нед 2'!L27</f>
        <v>0</v>
      </c>
      <c r="E27" s="183">
        <f>'Пн 1 день нед 2'!S27+'Пн 1 день нед 2'!T27+'Вт День 2 Нед 2'!T27+'Ср День 3 Нед 2'!R27+'Чт День 4 Нед 2'!T27+'Чт День 4 Нед 2'!U27+'Пт День 5 Нед 2'!P27+'Сб День 6 Нед 2'!S27</f>
        <v>0</v>
      </c>
      <c r="F27" s="183">
        <f>'Сб День 6 Нед 2'!X27+'Пт День 5 Нед 2'!S27+'Чт День 4 Нед 2'!X27+'Ср День 3 Нед 2'!V27+'Вт День 2 Нед 2'!X27+'Пн 1 день нед 2'!W27</f>
        <v>0</v>
      </c>
      <c r="G27" s="183" t="e">
        <f>'Сб День 6 Нед 2'!AB27+'Пт День 5 Нед 2'!W27+'Ср День 3 Нед 2'!#REF!+'Вт День 2 Нед 2'!#REF!+'Пн 1 день нед 2'!AA27</f>
        <v>#REF!</v>
      </c>
      <c r="H27" s="38">
        <f>'Сб День 6 Нед 2'!AF27+'Пт День 5 Нед 2'!AA27+'Чт День 4 Нед 2'!AB27+'Ср День 3 Нед 2'!Z27+'Вт День 2 Нед 2'!AB27+'Пн 1 день нед 2'!AE27</f>
        <v>0</v>
      </c>
      <c r="I27" s="177">
        <f t="shared" si="0"/>
        <v>0</v>
      </c>
    </row>
    <row r="28" spans="1:9" x14ac:dyDescent="0.25">
      <c r="A28" s="15">
        <v>19</v>
      </c>
      <c r="B28" s="251" t="s">
        <v>91</v>
      </c>
      <c r="C28" s="17" t="s">
        <v>12</v>
      </c>
      <c r="D28" s="183">
        <f>'Пн 1 день нед 2'!K28+'Пн 1 день нед 2'!L28+'Вт День 2 Нед 2'!M28+'Ср День 3 Нед 2'!K28+'Чт День 4 Нед 2'!L28+'Чт День 4 Нед 2'!M28+'Пт День 5 Нед 2'!K28+'Сб День 6 Нед 2'!L28</f>
        <v>0.107</v>
      </c>
      <c r="E28" s="183">
        <f>'Пн 1 день нед 2'!S28+'Пн 1 день нед 2'!T28+'Вт День 2 Нед 2'!T28+'Ср День 3 Нед 2'!R28+'Чт День 4 Нед 2'!T28+'Чт День 4 Нед 2'!U28+'Пт День 5 Нед 2'!P28+'Сб День 6 Нед 2'!S28</f>
        <v>0.107</v>
      </c>
      <c r="F28" s="183">
        <f>'Сб День 6 Нед 2'!X28+'Пт День 5 Нед 2'!S28+'Чт День 4 Нед 2'!X28+'Ср День 3 Нед 2'!V28+'Вт День 2 Нед 2'!X28+'Пн 1 день нед 2'!W28</f>
        <v>0</v>
      </c>
      <c r="G28" s="183" t="e">
        <f>'Сб День 6 Нед 2'!AB28+'Пт День 5 Нед 2'!W28+'Ср День 3 Нед 2'!#REF!+'Вт День 2 Нед 2'!#REF!+'Пн 1 день нед 2'!AA28</f>
        <v>#REF!</v>
      </c>
      <c r="H28" s="38">
        <f>'Сб День 6 Нед 2'!AF28+'Пт День 5 Нед 2'!AA28+'Чт День 4 Нед 2'!AB28+'Ср День 3 Нед 2'!Z28+'Вт День 2 Нед 2'!AB28+'Пн 1 день нед 2'!AE28</f>
        <v>0</v>
      </c>
      <c r="I28" s="177">
        <f t="shared" si="0"/>
        <v>0.214</v>
      </c>
    </row>
    <row r="29" spans="1:9" ht="15" customHeight="1" x14ac:dyDescent="0.25">
      <c r="A29" s="15">
        <v>20</v>
      </c>
      <c r="B29" s="251" t="s">
        <v>92</v>
      </c>
      <c r="C29" s="17" t="s">
        <v>12</v>
      </c>
      <c r="D29" s="183">
        <f>'Пн 1 день нед 2'!K29+'Пн 1 день нед 2'!L29+'Вт День 2 Нед 2'!M29+'Ср День 3 Нед 2'!K29+'Чт День 4 Нед 2'!L29+'Чт День 4 Нед 2'!M29+'Пт День 5 Нед 2'!K29+'Сб День 6 Нед 2'!L29</f>
        <v>0</v>
      </c>
      <c r="E29" s="183">
        <f>'Пн 1 день нед 2'!S29+'Пн 1 день нед 2'!T29+'Вт День 2 Нед 2'!T29+'Ср День 3 Нед 2'!R29+'Чт День 4 Нед 2'!T29+'Чт День 4 Нед 2'!U29+'Пт День 5 Нед 2'!P29+'Сб День 6 Нед 2'!S29</f>
        <v>0</v>
      </c>
      <c r="F29" s="183">
        <f>'Сб День 6 Нед 2'!X29+'Пт День 5 Нед 2'!S29+'Чт День 4 Нед 2'!X29+'Ср День 3 Нед 2'!V29+'Вт День 2 Нед 2'!X29+'Пн 1 день нед 2'!W29</f>
        <v>0</v>
      </c>
      <c r="G29" s="183" t="e">
        <f>'Сб День 6 Нед 2'!AB29+'Пт День 5 Нед 2'!W29+'Ср День 3 Нед 2'!#REF!+'Вт День 2 Нед 2'!#REF!+'Пн 1 день нед 2'!AA29</f>
        <v>#REF!</v>
      </c>
      <c r="H29" s="38">
        <f>'Сб День 6 Нед 2'!AF29+'Пт День 5 Нед 2'!AA29+'Чт День 4 Нед 2'!AB29+'Ср День 3 Нед 2'!Z29+'Вт День 2 Нед 2'!AB29+'Пн 1 день нед 2'!AE29</f>
        <v>0</v>
      </c>
      <c r="I29" s="177">
        <f t="shared" si="0"/>
        <v>0</v>
      </c>
    </row>
    <row r="30" spans="1:9" ht="15" customHeight="1" x14ac:dyDescent="0.25">
      <c r="A30" s="15">
        <v>21</v>
      </c>
      <c r="B30" s="251" t="s">
        <v>207</v>
      </c>
      <c r="C30" s="17" t="s">
        <v>12</v>
      </c>
      <c r="D30" s="183">
        <f>'Пн 1 день нед 2'!K30+'Пн 1 день нед 2'!L30+'Вт День 2 Нед 2'!M30+'Ср День 3 Нед 2'!K30+'Чт День 4 Нед 2'!L30+'Чт День 4 Нед 2'!M30+'Пт День 5 Нед 2'!K30+'Сб День 6 Нед 2'!L30</f>
        <v>0</v>
      </c>
      <c r="E30" s="183">
        <f>'Пн 1 день нед 2'!S30+'Пн 1 день нед 2'!T30+'Вт День 2 Нед 2'!T30+'Ср День 3 Нед 2'!R30+'Чт День 4 Нед 2'!T30+'Чт День 4 Нед 2'!U30+'Пт День 5 Нед 2'!P30+'Сб День 6 Нед 2'!S30</f>
        <v>0</v>
      </c>
      <c r="F30" s="183">
        <f>'Сб День 6 Нед 2'!X30+'Пт День 5 Нед 2'!S30+'Чт День 4 Нед 2'!X30+'Ср День 3 Нед 2'!V30+'Вт День 2 Нед 2'!X30+'Пн 1 день нед 2'!W30</f>
        <v>0</v>
      </c>
      <c r="G30" s="183" t="e">
        <f>'Сб День 6 Нед 2'!AB30+'Пт День 5 Нед 2'!W30+'Ср День 3 Нед 2'!#REF!+'Вт День 2 Нед 2'!#REF!+'Пн 1 день нед 2'!AA30</f>
        <v>#REF!</v>
      </c>
      <c r="H30" s="38">
        <f>'Сб День 6 Нед 2'!AF30+'Пт День 5 Нед 2'!AA30+'Чт День 4 Нед 2'!AB30+'Ср День 3 Нед 2'!Z30+'Вт День 2 Нед 2'!AB30+'Пн 1 день нед 2'!AE30</f>
        <v>0</v>
      </c>
      <c r="I30" s="177">
        <f t="shared" si="0"/>
        <v>0</v>
      </c>
    </row>
    <row r="31" spans="1:9" x14ac:dyDescent="0.25">
      <c r="A31" s="15">
        <v>22</v>
      </c>
      <c r="B31" s="252" t="s">
        <v>18</v>
      </c>
      <c r="C31" s="20" t="s">
        <v>12</v>
      </c>
      <c r="D31" s="183">
        <f>'Пн 1 день нед 2'!K31+'Пн 1 день нед 2'!L31+'Вт День 2 Нед 2'!M31+'Ср День 3 Нед 2'!K31+'Чт День 4 Нед 2'!L31+'Чт День 4 Нед 2'!M31+'Пт День 5 Нед 2'!K31+'Сб День 6 Нед 2'!L31</f>
        <v>0.31308000000000002</v>
      </c>
      <c r="E31" s="183">
        <f>'Пн 1 день нед 2'!S31+'Пн 1 день нед 2'!T31+'Вт День 2 Нед 2'!T31+'Ср День 3 Нед 2'!R31+'Чт День 4 Нед 2'!T31+'Чт День 4 Нед 2'!U31+'Пт День 5 Нед 2'!P31+'Сб День 6 Нед 2'!S31</f>
        <v>0.31308000000000002</v>
      </c>
      <c r="F31" s="183">
        <f>'Сб День 6 Нед 2'!X31+'Пт День 5 Нед 2'!S31+'Чт День 4 Нед 2'!X31+'Ср День 3 Нед 2'!V31+'Вт День 2 Нед 2'!X31+'Пн 1 день нед 2'!W31</f>
        <v>0</v>
      </c>
      <c r="G31" s="183" t="e">
        <f>'Сб День 6 Нед 2'!AB31+'Пт День 5 Нед 2'!W31+'Ср День 3 Нед 2'!#REF!+'Вт День 2 Нед 2'!#REF!+'Пн 1 день нед 2'!AA31</f>
        <v>#REF!</v>
      </c>
      <c r="H31" s="38">
        <f>'Сб День 6 Нед 2'!AF31+'Пт День 5 Нед 2'!AA31+'Чт День 4 Нед 2'!AB31+'Ср День 3 Нед 2'!Z31+'Вт День 2 Нед 2'!AB31+'Пн 1 день нед 2'!AE31</f>
        <v>2.6339999999999999E-2</v>
      </c>
      <c r="I31" s="177">
        <f t="shared" si="0"/>
        <v>0.65250000000000008</v>
      </c>
    </row>
    <row r="32" spans="1:9" x14ac:dyDescent="0.25">
      <c r="A32" s="15">
        <v>23</v>
      </c>
      <c r="B32" s="262" t="s">
        <v>165</v>
      </c>
      <c r="C32" s="20" t="s">
        <v>12</v>
      </c>
      <c r="D32" s="183">
        <f>'Пн 1 день нед 2'!K32+'Пн 1 день нед 2'!L32+'Вт День 2 Нед 2'!M32+'Ср День 3 Нед 2'!K32+'Чт День 4 Нед 2'!L32+'Чт День 4 Нед 2'!M32+'Пт День 5 Нед 2'!K32+'Сб День 6 Нед 2'!L32</f>
        <v>0</v>
      </c>
      <c r="E32" s="183">
        <f>'Пн 1 день нед 2'!S32+'Пн 1 день нед 2'!T32+'Вт День 2 Нед 2'!T32+'Ср День 3 Нед 2'!R32+'Чт День 4 Нед 2'!T32+'Чт День 4 Нед 2'!U32+'Пт День 5 Нед 2'!P32+'Сб День 6 Нед 2'!S32</f>
        <v>0</v>
      </c>
      <c r="F32" s="183">
        <f>'Сб День 6 Нед 2'!X32+'Пт День 5 Нед 2'!S32+'Чт День 4 Нед 2'!X32+'Ср День 3 Нед 2'!V32+'Вт День 2 Нед 2'!X32+'Пн 1 день нед 2'!W32</f>
        <v>0</v>
      </c>
      <c r="G32" s="183" t="e">
        <f>'Сб День 6 Нед 2'!AB32+'Пт День 5 Нед 2'!W32+'Ср День 3 Нед 2'!#REF!+'Вт День 2 Нед 2'!#REF!+'Пн 1 день нед 2'!AA32</f>
        <v>#REF!</v>
      </c>
      <c r="H32" s="38">
        <f>'Сб День 6 Нед 2'!AF32+'Пт День 5 Нед 2'!AA32+'Чт День 4 Нед 2'!AB32+'Ср День 3 Нед 2'!Z32+'Вт День 2 Нед 2'!AB32+'Пн 1 день нед 2'!AE32</f>
        <v>0</v>
      </c>
      <c r="I32" s="177">
        <f t="shared" si="0"/>
        <v>0</v>
      </c>
    </row>
    <row r="33" spans="1:9" ht="15" customHeight="1" x14ac:dyDescent="0.25">
      <c r="A33" s="15">
        <v>24</v>
      </c>
      <c r="B33" s="316" t="s">
        <v>106</v>
      </c>
      <c r="C33" s="17" t="s">
        <v>12</v>
      </c>
      <c r="D33" s="183">
        <f>'Пн 1 день нед 2'!K33+'Пн 1 день нед 2'!L33+'Вт День 2 Нед 2'!M33+'Ср День 3 Нед 2'!K33+'Чт День 4 Нед 2'!L33+'Чт День 4 Нед 2'!M33+'Пт День 5 Нед 2'!K33+'Сб День 6 Нед 2'!L33</f>
        <v>0</v>
      </c>
      <c r="E33" s="183">
        <f>'Пн 1 день нед 2'!S33+'Пн 1 день нед 2'!T33+'Вт День 2 Нед 2'!T33+'Ср День 3 Нед 2'!R33+'Чт День 4 Нед 2'!T33+'Чт День 4 Нед 2'!U33+'Пт День 5 Нед 2'!P33+'Сб День 6 Нед 2'!S33</f>
        <v>0</v>
      </c>
      <c r="F33" s="183">
        <f>'Сб День 6 Нед 2'!X33+'Пт День 5 Нед 2'!S33+'Чт День 4 Нед 2'!X33+'Ср День 3 Нед 2'!V33+'Вт День 2 Нед 2'!X33+'Пн 1 день нед 2'!W33</f>
        <v>0</v>
      </c>
      <c r="G33" s="183" t="e">
        <f>'Сб День 6 Нед 2'!AB33+'Пт День 5 Нед 2'!W33+'Ср День 3 Нед 2'!#REF!+'Вт День 2 Нед 2'!#REF!+'Пн 1 день нед 2'!AA33</f>
        <v>#REF!</v>
      </c>
      <c r="H33" s="38">
        <f>'Сб День 6 Нед 2'!AF33+'Пт День 5 Нед 2'!AA33+'Чт День 4 Нед 2'!AB33+'Ср День 3 Нед 2'!Z33+'Вт День 2 Нед 2'!AB33+'Пн 1 день нед 2'!AE33</f>
        <v>0</v>
      </c>
      <c r="I33" s="177">
        <f t="shared" si="0"/>
        <v>0</v>
      </c>
    </row>
    <row r="34" spans="1:9" ht="15" customHeight="1" x14ac:dyDescent="0.25">
      <c r="A34" s="15">
        <v>25</v>
      </c>
      <c r="B34" s="256" t="s">
        <v>168</v>
      </c>
      <c r="C34" s="17" t="s">
        <v>12</v>
      </c>
      <c r="D34" s="183">
        <f>'Пн 1 день нед 2'!K34+'Пн 1 день нед 2'!L34+'Вт День 2 Нед 2'!M34+'Ср День 3 Нед 2'!K34+'Чт День 4 Нед 2'!L34+'Чт День 4 Нед 2'!M34+'Пт День 5 Нед 2'!K34+'Сб День 6 Нед 2'!L34</f>
        <v>0</v>
      </c>
      <c r="E34" s="183">
        <f>'Пн 1 день нед 2'!S34+'Пн 1 день нед 2'!T34+'Вт День 2 Нед 2'!T34+'Ср День 3 Нед 2'!R34+'Чт День 4 Нед 2'!T34+'Чт День 4 Нед 2'!U34+'Пт День 5 Нед 2'!P34+'Сб День 6 Нед 2'!S34</f>
        <v>0</v>
      </c>
      <c r="F34" s="183">
        <f>'Сб День 6 Нед 2'!X34+'Пт День 5 Нед 2'!S34+'Чт День 4 Нед 2'!X34+'Ср День 3 Нед 2'!V34+'Вт День 2 Нед 2'!X34+'Пн 1 день нед 2'!W34</f>
        <v>0</v>
      </c>
      <c r="G34" s="183" t="e">
        <f>'Сб День 6 Нед 2'!AB34+'Пт День 5 Нед 2'!W34+'Ср День 3 Нед 2'!#REF!+'Вт День 2 Нед 2'!#REF!+'Пн 1 день нед 2'!AA34</f>
        <v>#REF!</v>
      </c>
      <c r="H34" s="38">
        <f>'Сб День 6 Нед 2'!AF34+'Пт День 5 Нед 2'!AA34+'Чт День 4 Нед 2'!AB34+'Ср День 3 Нед 2'!Z34+'Вт День 2 Нед 2'!AB34+'Пн 1 день нед 2'!AE34</f>
        <v>0</v>
      </c>
      <c r="I34" s="177">
        <f t="shared" si="0"/>
        <v>0</v>
      </c>
    </row>
    <row r="35" spans="1:9" ht="15" customHeight="1" x14ac:dyDescent="0.25">
      <c r="A35" s="15">
        <v>26</v>
      </c>
      <c r="B35" s="256" t="s">
        <v>114</v>
      </c>
      <c r="C35" s="17" t="s">
        <v>12</v>
      </c>
      <c r="D35" s="183">
        <f>'Пн 1 день нед 2'!K35+'Пн 1 день нед 2'!L35+'Вт День 2 Нед 2'!M35+'Ср День 3 Нед 2'!K35+'Чт День 4 Нед 2'!L35+'Чт День 4 Нед 2'!M35+'Пт День 5 Нед 2'!K35+'Сб День 6 Нед 2'!L35</f>
        <v>0</v>
      </c>
      <c r="E35" s="183">
        <f>'Пн 1 день нед 2'!S35+'Пн 1 день нед 2'!T35+'Вт День 2 Нед 2'!T35+'Ср День 3 Нед 2'!R35+'Чт День 4 Нед 2'!T35+'Чт День 4 Нед 2'!U35+'Пт День 5 Нед 2'!P35+'Сб День 6 Нед 2'!S35</f>
        <v>0</v>
      </c>
      <c r="F35" s="183">
        <f>'Сб День 6 Нед 2'!X35+'Пт День 5 Нед 2'!S35+'Чт День 4 Нед 2'!X35+'Ср День 3 Нед 2'!V35+'Вт День 2 Нед 2'!X35+'Пн 1 день нед 2'!W35</f>
        <v>0</v>
      </c>
      <c r="G35" s="183" t="e">
        <f>'Сб День 6 Нед 2'!AB35+'Пт День 5 Нед 2'!W35+'Ср День 3 Нед 2'!#REF!+'Вт День 2 Нед 2'!#REF!+'Пн 1 день нед 2'!AA35</f>
        <v>#REF!</v>
      </c>
      <c r="H35" s="38">
        <f>'Сб День 6 Нед 2'!AF35+'Пт День 5 Нед 2'!AA35+'Чт День 4 Нед 2'!AB35+'Ср День 3 Нед 2'!Z35+'Вт День 2 Нед 2'!AB35+'Пн 1 день нед 2'!AE35</f>
        <v>0</v>
      </c>
      <c r="I35" s="177">
        <f t="shared" si="0"/>
        <v>0</v>
      </c>
    </row>
    <row r="36" spans="1:9" x14ac:dyDescent="0.25">
      <c r="A36" s="6"/>
      <c r="B36" s="283" t="s">
        <v>20</v>
      </c>
      <c r="C36" s="52"/>
      <c r="D36" s="183"/>
      <c r="E36" s="183"/>
      <c r="F36" s="183"/>
      <c r="G36" s="183" t="e">
        <f>'Сб День 6 Нед 2'!AB36+'Пт День 5 Нед 2'!W36+'Ср День 3 Нед 2'!#REF!+'Вт День 2 Нед 2'!#REF!+'Пн 1 день нед 2'!AA36</f>
        <v>#REF!</v>
      </c>
      <c r="H36" s="38"/>
      <c r="I36" s="177"/>
    </row>
    <row r="37" spans="1:9" ht="15" customHeight="1" x14ac:dyDescent="0.25">
      <c r="A37" s="15">
        <v>27</v>
      </c>
      <c r="B37" s="252" t="s">
        <v>21</v>
      </c>
      <c r="C37" s="20" t="s">
        <v>12</v>
      </c>
      <c r="D37" s="183">
        <f>'Пн 1 день нед 2'!K37+'Пн 1 день нед 2'!L37+'Вт День 2 Нед 2'!M37+'Ср День 3 Нед 2'!K37+'Чт День 4 Нед 2'!L37+'Чт День 4 Нед 2'!M37+'Пт День 5 Нед 2'!K37+'Сб День 6 Нед 2'!L37</f>
        <v>0</v>
      </c>
      <c r="E37" s="183">
        <f>'Пн 1 день нед 2'!S37+'Пн 1 день нед 2'!T37+'Вт День 2 Нед 2'!T37+'Ср День 3 Нед 2'!R37+'Чт День 4 Нед 2'!T37+'Чт День 4 Нед 2'!U37+'Пт День 5 Нед 2'!P37+'Сб День 6 Нед 2'!S37</f>
        <v>0</v>
      </c>
      <c r="F37" s="183">
        <f>'Сб День 6 Нед 2'!X37+'Пт День 5 Нед 2'!S37+'Чт День 4 Нед 2'!X37+'Ср День 3 Нед 2'!V37+'Вт День 2 Нед 2'!X37+'Пн 1 день нед 2'!W37</f>
        <v>0</v>
      </c>
      <c r="G37" s="183" t="e">
        <f>'Сб День 6 Нед 2'!AB37+'Пт День 5 Нед 2'!W37+'Ср День 3 Нед 2'!#REF!+'Вт День 2 Нед 2'!#REF!+'Пн 1 день нед 2'!AA37</f>
        <v>#REF!</v>
      </c>
      <c r="H37" s="38">
        <f>'Сб День 6 Нед 2'!AF37+'Пт День 5 Нед 2'!AA37+'Чт День 4 Нед 2'!AB37+'Ср День 3 Нед 2'!Z37+'Вт День 2 Нед 2'!AB37+'Пн 1 день нед 2'!AE37</f>
        <v>0</v>
      </c>
      <c r="I37" s="177">
        <f t="shared" si="0"/>
        <v>0</v>
      </c>
    </row>
    <row r="38" spans="1:9" x14ac:dyDescent="0.25">
      <c r="A38" s="15">
        <v>28</v>
      </c>
      <c r="B38" s="252" t="s">
        <v>22</v>
      </c>
      <c r="C38" s="20" t="s">
        <v>12</v>
      </c>
      <c r="D38" s="183">
        <f>'Пн 1 день нед 2'!K38+'Пн 1 день нед 2'!L38+'Вт День 2 Нед 2'!M38+'Ср День 3 Нед 2'!K38+'Чт День 4 Нед 2'!L38+'Чт День 4 Нед 2'!M38+'Пт День 5 Нед 2'!K38+'Сб День 6 Нед 2'!L38</f>
        <v>7.7060000000000003E-2</v>
      </c>
      <c r="E38" s="183">
        <f>'Пн 1 день нед 2'!S38+'Пн 1 день нед 2'!T38+'Вт День 2 Нед 2'!T38+'Ср День 3 Нед 2'!R38+'Чт День 4 Нед 2'!T38+'Чт День 4 Нед 2'!U38+'Пт День 5 Нед 2'!P38+'Сб День 6 Нед 2'!S38</f>
        <v>0</v>
      </c>
      <c r="F38" s="183">
        <f>'Сб День 6 Нед 2'!X38+'Пт День 5 Нед 2'!S38+'Чт День 4 Нед 2'!X38+'Ср День 3 Нед 2'!V38+'Вт День 2 Нед 2'!X38+'Пн 1 день нед 2'!W38</f>
        <v>0</v>
      </c>
      <c r="G38" s="183" t="e">
        <f>'Сб День 6 Нед 2'!AB38+'Пт День 5 Нед 2'!W38+'Ср День 3 Нед 2'!#REF!+'Вт День 2 Нед 2'!#REF!+'Пн 1 день нед 2'!AA38</f>
        <v>#REF!</v>
      </c>
      <c r="H38" s="38">
        <f>'Сб День 6 Нед 2'!AF38+'Пт День 5 Нед 2'!AA38+'Чт День 4 Нед 2'!AB38+'Ср День 3 Нед 2'!Z38+'Вт День 2 Нед 2'!AB38+'Пн 1 день нед 2'!AE38</f>
        <v>0</v>
      </c>
      <c r="I38" s="177">
        <f t="shared" si="0"/>
        <v>7.7060000000000003E-2</v>
      </c>
    </row>
    <row r="39" spans="1:9" ht="15" customHeight="1" x14ac:dyDescent="0.25">
      <c r="A39" s="15">
        <v>29</v>
      </c>
      <c r="B39" s="312" t="s">
        <v>209</v>
      </c>
      <c r="C39" s="20" t="s">
        <v>12</v>
      </c>
      <c r="D39" s="183">
        <f>'Пн 1 день нед 2'!K39+'Пн 1 день нед 2'!L39+'Вт День 2 Нед 2'!M39+'Ср День 3 Нед 2'!K39+'Чт День 4 Нед 2'!L39+'Чт День 4 Нед 2'!M39+'Пт День 5 Нед 2'!K39+'Сб День 6 Нед 2'!L39</f>
        <v>5.9060000000000001E-2</v>
      </c>
      <c r="E39" s="183">
        <f>'Пн 1 день нед 2'!S39+'Пн 1 день нед 2'!T39+'Вт День 2 Нед 2'!T39+'Ср День 3 Нед 2'!R39+'Чт День 4 Нед 2'!T39+'Чт День 4 Нед 2'!U39+'Пт День 5 Нед 2'!P39+'Сб День 6 Нед 2'!S39</f>
        <v>0</v>
      </c>
      <c r="F39" s="183">
        <f>'Сб День 6 Нед 2'!X39+'Пт День 5 Нед 2'!S39+'Чт День 4 Нед 2'!X39+'Ср День 3 Нед 2'!V39+'Вт День 2 Нед 2'!X39+'Пн 1 день нед 2'!W39</f>
        <v>0</v>
      </c>
      <c r="G39" s="183" t="e">
        <f>'Сб День 6 Нед 2'!AB39+'Пт День 5 Нед 2'!W39+'Ср День 3 Нед 2'!#REF!+'Вт День 2 Нед 2'!#REF!+'Пн 1 день нед 2'!AA39</f>
        <v>#REF!</v>
      </c>
      <c r="H39" s="38">
        <f>'Сб День 6 Нед 2'!AF39+'Пт День 5 Нед 2'!AA39+'Чт День 4 Нед 2'!AB39+'Ср День 3 Нед 2'!Z39+'Вт День 2 Нед 2'!AB39+'Пн 1 день нед 2'!AE39</f>
        <v>0</v>
      </c>
      <c r="I39" s="177">
        <f t="shared" si="0"/>
        <v>5.9060000000000001E-2</v>
      </c>
    </row>
    <row r="40" spans="1:9" x14ac:dyDescent="0.25">
      <c r="A40" s="6"/>
      <c r="B40" s="283" t="s">
        <v>23</v>
      </c>
      <c r="C40" s="52"/>
      <c r="D40" s="183"/>
      <c r="E40" s="183"/>
      <c r="F40" s="183"/>
      <c r="G40" s="183" t="e">
        <f>'Сб День 6 Нед 2'!AB40+'Пт День 5 Нед 2'!W40+'Ср День 3 Нед 2'!#REF!+'Вт День 2 Нед 2'!#REF!+'Пн 1 день нед 2'!AA40</f>
        <v>#REF!</v>
      </c>
      <c r="H40" s="38"/>
      <c r="I40" s="177"/>
    </row>
    <row r="41" spans="1:9" ht="15" customHeight="1" x14ac:dyDescent="0.25">
      <c r="A41" s="15">
        <v>30</v>
      </c>
      <c r="B41" s="251" t="s">
        <v>24</v>
      </c>
      <c r="C41" s="17" t="s">
        <v>12</v>
      </c>
      <c r="D41" s="183">
        <f>'Пн 1 день нед 2'!K41+'Пн 1 день нед 2'!L41+'Вт День 2 Нед 2'!M41+'Ср День 3 Нед 2'!K41+'Чт День 4 Нед 2'!L41+'Чт День 4 Нед 2'!M41+'Пт День 5 Нед 2'!K41+'Сб День 6 Нед 2'!L41</f>
        <v>0</v>
      </c>
      <c r="E41" s="183">
        <f>'Пн 1 день нед 2'!S41+'Пн 1 день нед 2'!T41+'Вт День 2 Нед 2'!T41+'Ср День 3 Нед 2'!R41+'Чт День 4 Нед 2'!T41+'Чт День 4 Нед 2'!U41+'Пт День 5 Нед 2'!P41+'Сб День 6 Нед 2'!S41</f>
        <v>0</v>
      </c>
      <c r="F41" s="183">
        <f>'Сб День 6 Нед 2'!X41+'Пт День 5 Нед 2'!S41+'Чт День 4 Нед 2'!X41+'Ср День 3 Нед 2'!V41+'Вт День 2 Нед 2'!X41+'Пн 1 день нед 2'!W41</f>
        <v>0</v>
      </c>
      <c r="G41" s="183" t="e">
        <f>'Сб День 6 Нед 2'!AB41+'Пт День 5 Нед 2'!W41+'Ср День 3 Нед 2'!#REF!+'Вт День 2 Нед 2'!#REF!+'Пн 1 день нед 2'!AA41</f>
        <v>#REF!</v>
      </c>
      <c r="H41" s="38">
        <f>'Сб День 6 Нед 2'!AF41+'Пт День 5 Нед 2'!AA41+'Чт День 4 Нед 2'!AB41+'Ср День 3 Нед 2'!Z41+'Вт День 2 Нед 2'!AB41+'Пн 1 день нед 2'!AE41</f>
        <v>0.01</v>
      </c>
      <c r="I41" s="177">
        <f t="shared" si="0"/>
        <v>0.01</v>
      </c>
    </row>
    <row r="42" spans="1:9" x14ac:dyDescent="0.25">
      <c r="A42" s="15">
        <v>31</v>
      </c>
      <c r="B42" s="252" t="s">
        <v>25</v>
      </c>
      <c r="C42" s="20" t="s">
        <v>12</v>
      </c>
      <c r="D42" s="183">
        <f>'Пн 1 день нед 2'!K42+'Пн 1 день нед 2'!L42+'Вт День 2 Нед 2'!M42+'Ср День 3 Нед 2'!K42+'Чт День 4 Нед 2'!L42+'Чт День 4 Нед 2'!M42+'Пт День 5 Нед 2'!K42+'Сб День 6 Нед 2'!L42</f>
        <v>0</v>
      </c>
      <c r="E42" s="183">
        <f>'Пн 1 день нед 2'!S42+'Пн 1 день нед 2'!T42+'Вт День 2 Нед 2'!T42+'Ср День 3 Нед 2'!R42+'Чт День 4 Нед 2'!T42+'Чт День 4 Нед 2'!U42+'Пт День 5 Нед 2'!P42+'Сб День 6 Нед 2'!S42</f>
        <v>0</v>
      </c>
      <c r="F42" s="183">
        <f>'Сб День 6 Нед 2'!X42+'Пт День 5 Нед 2'!S42+'Чт День 4 Нед 2'!X42+'Ср День 3 Нед 2'!V42+'Вт День 2 Нед 2'!X42+'Пн 1 день нед 2'!W42</f>
        <v>0</v>
      </c>
      <c r="G42" s="183" t="e">
        <f>'Сб День 6 Нед 2'!AB42+'Пт День 5 Нед 2'!W42+'Ср День 3 Нед 2'!#REF!+'Вт День 2 Нед 2'!#REF!+'Пн 1 день нед 2'!AA42</f>
        <v>#REF!</v>
      </c>
      <c r="H42" s="38">
        <f>'Сб День 6 Нед 2'!AF42+'Пт День 5 Нед 2'!AA42+'Чт День 4 Нед 2'!AB42+'Ср День 3 Нед 2'!Z42+'Вт День 2 Нед 2'!AB42+'Пн 1 день нед 2'!AE42</f>
        <v>0</v>
      </c>
      <c r="I42" s="177">
        <f t="shared" si="0"/>
        <v>0</v>
      </c>
    </row>
    <row r="43" spans="1:9" ht="15" customHeight="1" x14ac:dyDescent="0.25">
      <c r="A43" s="15">
        <v>32</v>
      </c>
      <c r="B43" s="252" t="s">
        <v>26</v>
      </c>
      <c r="C43" s="20" t="s">
        <v>12</v>
      </c>
      <c r="D43" s="183">
        <f>'Пн 1 день нед 2'!K43+'Пн 1 день нед 2'!L43+'Вт День 2 Нед 2'!M43+'Ср День 3 Нед 2'!K43+'Чт День 4 Нед 2'!L43+'Чт День 4 Нед 2'!M43+'Пт День 5 Нед 2'!K43+'Сб День 6 Нед 2'!L43</f>
        <v>9.1999999999999998E-2</v>
      </c>
      <c r="E43" s="183">
        <f>'Пн 1 день нед 2'!S43+'Пн 1 день нед 2'!T43+'Вт День 2 Нед 2'!T43+'Ср День 3 Нед 2'!R43+'Чт День 4 Нед 2'!T43+'Чт День 4 Нед 2'!U43+'Пт День 5 Нед 2'!P43+'Сб День 6 Нед 2'!S43</f>
        <v>0.10199999999999999</v>
      </c>
      <c r="F43" s="183">
        <f>'Сб День 6 Нед 2'!X43+'Пт День 5 Нед 2'!S43+'Чт День 4 Нед 2'!X43+'Ср День 3 Нед 2'!V43+'Вт День 2 Нед 2'!X43+'Пн 1 день нед 2'!W43</f>
        <v>0</v>
      </c>
      <c r="G43" s="183" t="e">
        <f>'Сб День 6 Нед 2'!AB43+'Пт День 5 Нед 2'!W43+'Ср День 3 Нед 2'!#REF!+'Вт День 2 Нед 2'!#REF!+'Пн 1 день нед 2'!AA43</f>
        <v>#REF!</v>
      </c>
      <c r="H43" s="38">
        <f>'Сб День 6 Нед 2'!AF43+'Пт День 5 Нед 2'!AA43+'Чт День 4 Нед 2'!AB43+'Ср День 3 Нед 2'!Z43+'Вт День 2 Нед 2'!AB43+'Пн 1 день нед 2'!AE43</f>
        <v>2.0299999999999999E-2</v>
      </c>
      <c r="I43" s="177">
        <f t="shared" si="0"/>
        <v>0.21429999999999999</v>
      </c>
    </row>
    <row r="44" spans="1:9" x14ac:dyDescent="0.25">
      <c r="A44" s="15">
        <v>33</v>
      </c>
      <c r="B44" s="252" t="s">
        <v>27</v>
      </c>
      <c r="C44" s="20" t="s">
        <v>12</v>
      </c>
      <c r="D44" s="183">
        <f>'Пн 1 день нед 2'!K44+'Пн 1 день нед 2'!L44+'Вт День 2 Нед 2'!M44+'Ср День 3 Нед 2'!K44+'Чт День 4 Нед 2'!L44+'Чт День 4 Нед 2'!M44+'Пт День 5 Нед 2'!K44+'Сб День 6 Нед 2'!L44</f>
        <v>0.14399999999999999</v>
      </c>
      <c r="E44" s="183">
        <f>'Пн 1 день нед 2'!S44+'Пн 1 день нед 2'!T44+'Вт День 2 Нед 2'!T44+'Ср День 3 Нед 2'!R44+'Чт День 4 Нед 2'!T44+'Чт День 4 Нед 2'!U44+'Пт День 5 Нед 2'!P44+'Сб День 6 Нед 2'!S44</f>
        <v>0.17280000000000001</v>
      </c>
      <c r="F44" s="183">
        <f>'Сб День 6 Нед 2'!X44+'Пт День 5 Нед 2'!S44+'Чт День 4 Нед 2'!X44+'Ср День 3 Нед 2'!V44+'Вт День 2 Нед 2'!X44+'Пн 1 день нед 2'!W44</f>
        <v>0</v>
      </c>
      <c r="G44" s="183" t="e">
        <f>'Сб День 6 Нед 2'!AB44+'Пт День 5 Нед 2'!W44+'Ср День 3 Нед 2'!#REF!+'Вт День 2 Нед 2'!#REF!+'Пн 1 день нед 2'!AA44</f>
        <v>#REF!</v>
      </c>
      <c r="H44" s="38">
        <f>'Сб День 6 Нед 2'!AF44+'Пт День 5 Нед 2'!AA44+'Чт День 4 Нед 2'!AB44+'Ср День 3 Нед 2'!Z44+'Вт День 2 Нед 2'!AB44+'Пн 1 день нед 2'!AE44</f>
        <v>0</v>
      </c>
      <c r="I44" s="177">
        <f t="shared" si="0"/>
        <v>0.31679999999999997</v>
      </c>
    </row>
    <row r="45" spans="1:9" x14ac:dyDescent="0.25">
      <c r="A45" s="15">
        <v>34</v>
      </c>
      <c r="B45" s="251" t="s">
        <v>28</v>
      </c>
      <c r="C45" s="17" t="s">
        <v>12</v>
      </c>
      <c r="D45" s="183">
        <f>'Пн 1 день нед 2'!K45+'Пн 1 день нед 2'!L45+'Вт День 2 Нед 2'!M45+'Ср День 3 Нед 2'!K45+'Чт День 4 Нед 2'!L45+'Чт День 4 Нед 2'!M45+'Пт День 5 Нед 2'!K45+'Сб День 6 Нед 2'!L45</f>
        <v>0</v>
      </c>
      <c r="E45" s="183">
        <f>'Пн 1 день нед 2'!S45+'Пн 1 день нед 2'!T45+'Вт День 2 Нед 2'!T45+'Ср День 3 Нед 2'!R45+'Чт День 4 Нед 2'!T45+'Чт День 4 Нед 2'!U45+'Пт День 5 Нед 2'!P45+'Сб День 6 Нед 2'!S45</f>
        <v>0</v>
      </c>
      <c r="F45" s="183">
        <f>'Сб День 6 Нед 2'!X45+'Пт День 5 Нед 2'!S45+'Чт День 4 Нед 2'!X45+'Ср День 3 Нед 2'!V45+'Вт День 2 Нед 2'!X45+'Пн 1 день нед 2'!W45</f>
        <v>0</v>
      </c>
      <c r="G45" s="183" t="e">
        <f>'Сб День 6 Нед 2'!AB45+'Пт День 5 Нед 2'!W45+'Ср День 3 Нед 2'!#REF!+'Вт День 2 Нед 2'!#REF!+'Пн 1 день нед 2'!AA45</f>
        <v>#REF!</v>
      </c>
      <c r="H45" s="38">
        <f>'Сб День 6 Нед 2'!AF45+'Пт День 5 Нед 2'!AA45+'Чт День 4 Нед 2'!AB45+'Ср День 3 Нед 2'!Z45+'Вт День 2 Нед 2'!AB45+'Пн 1 день нед 2'!AE45</f>
        <v>0</v>
      </c>
      <c r="I45" s="177">
        <f t="shared" si="0"/>
        <v>0</v>
      </c>
    </row>
    <row r="46" spans="1:9" x14ac:dyDescent="0.25">
      <c r="A46" s="15">
        <v>35</v>
      </c>
      <c r="B46" s="251" t="s">
        <v>29</v>
      </c>
      <c r="C46" s="17" t="s">
        <v>12</v>
      </c>
      <c r="D46" s="183">
        <f>'Пн 1 день нед 2'!K46+'Пн 1 день нед 2'!L46+'Вт День 2 Нед 2'!M46+'Ср День 3 Нед 2'!K46+'Чт День 4 Нед 2'!L46+'Чт День 4 Нед 2'!M46+'Пт День 5 Нед 2'!K46+'Сб День 6 Нед 2'!L46</f>
        <v>7.3200000000000001E-2</v>
      </c>
      <c r="E46" s="183">
        <f>'Пн 1 день нед 2'!S46+'Пн 1 день нед 2'!T46+'Вт День 2 Нед 2'!T46+'Ср День 3 Нед 2'!R46+'Чт День 4 Нед 2'!T46+'Чт День 4 Нед 2'!U46+'Пт День 5 Нед 2'!P46+'Сб День 6 Нед 2'!S46</f>
        <v>8.1000000000000003E-2</v>
      </c>
      <c r="F46" s="183">
        <f>'Сб День 6 Нед 2'!X46+'Пт День 5 Нед 2'!S46+'Чт День 4 Нед 2'!X46+'Ср День 3 Нед 2'!V46+'Вт День 2 Нед 2'!X46+'Пн 1 день нед 2'!W46</f>
        <v>0</v>
      </c>
      <c r="G46" s="183" t="e">
        <f>'Сб День 6 Нед 2'!AB46+'Пт День 5 Нед 2'!W46+'Ср День 3 Нед 2'!#REF!+'Вт День 2 Нед 2'!#REF!+'Пн 1 день нед 2'!AA46</f>
        <v>#REF!</v>
      </c>
      <c r="H46" s="38">
        <f>'Сб День 6 Нед 2'!AF46+'Пт День 5 Нед 2'!AA46+'Чт День 4 Нед 2'!AB46+'Ср День 3 Нед 2'!Z46+'Вт День 2 Нед 2'!AB46+'Пн 1 день нед 2'!AE46</f>
        <v>0</v>
      </c>
      <c r="I46" s="177">
        <f t="shared" si="0"/>
        <v>0.1542</v>
      </c>
    </row>
    <row r="47" spans="1:9" ht="15" customHeight="1" x14ac:dyDescent="0.25">
      <c r="A47" s="15">
        <v>36</v>
      </c>
      <c r="B47" s="251" t="s">
        <v>30</v>
      </c>
      <c r="C47" s="17" t="s">
        <v>12</v>
      </c>
      <c r="D47" s="183">
        <f>'Пн 1 день нед 2'!K47+'Пн 1 день нед 2'!L47+'Вт День 2 Нед 2'!M47+'Ср День 3 Нед 2'!K47+'Чт День 4 Нед 2'!L47+'Чт День 4 Нед 2'!M47+'Пт День 5 Нед 2'!K47+'Сб День 6 Нед 2'!L47</f>
        <v>0</v>
      </c>
      <c r="E47" s="183">
        <f>'Пн 1 день нед 2'!S47+'Пн 1 день нед 2'!T47+'Вт День 2 Нед 2'!T47+'Ср День 3 Нед 2'!R47+'Чт День 4 Нед 2'!T47+'Чт День 4 Нед 2'!U47+'Пт День 5 Нед 2'!P47+'Сб День 6 Нед 2'!S47</f>
        <v>0</v>
      </c>
      <c r="F47" s="183">
        <f>'Сб День 6 Нед 2'!X47+'Пт День 5 Нед 2'!S47+'Чт День 4 Нед 2'!X47+'Ср День 3 Нед 2'!V47+'Вт День 2 Нед 2'!X47+'Пн 1 день нед 2'!W47</f>
        <v>0</v>
      </c>
      <c r="G47" s="183" t="e">
        <f>'Сб День 6 Нед 2'!AB47+'Пт День 5 Нед 2'!W47+'Ср День 3 Нед 2'!#REF!+'Вт День 2 Нед 2'!#REF!+'Пн 1 день нед 2'!AA47</f>
        <v>#REF!</v>
      </c>
      <c r="H47" s="38">
        <f>'Сб День 6 Нед 2'!AF47+'Пт День 5 Нед 2'!AA47+'Чт День 4 Нед 2'!AB47+'Ср День 3 Нед 2'!Z47+'Вт День 2 Нед 2'!AB47+'Пн 1 день нед 2'!AE47</f>
        <v>0</v>
      </c>
      <c r="I47" s="177">
        <f t="shared" si="0"/>
        <v>0</v>
      </c>
    </row>
    <row r="48" spans="1:9" ht="15" customHeight="1" x14ac:dyDescent="0.25">
      <c r="A48" s="15">
        <v>37</v>
      </c>
      <c r="B48" s="251" t="s">
        <v>31</v>
      </c>
      <c r="C48" s="17" t="s">
        <v>12</v>
      </c>
      <c r="D48" s="183">
        <f>'Пн 1 день нед 2'!K48+'Пн 1 день нед 2'!L48+'Вт День 2 Нед 2'!M48+'Ср День 3 Нед 2'!K48+'Чт День 4 Нед 2'!L48+'Чт День 4 Нед 2'!M48+'Пт День 5 Нед 2'!K48+'Сб День 6 Нед 2'!L48</f>
        <v>0</v>
      </c>
      <c r="E48" s="183">
        <f>'Пн 1 день нед 2'!S48+'Пн 1 день нед 2'!T48+'Вт День 2 Нед 2'!T48+'Ср День 3 Нед 2'!R48+'Чт День 4 Нед 2'!T48+'Чт День 4 Нед 2'!U48+'Пт День 5 Нед 2'!P48+'Сб День 6 Нед 2'!S48</f>
        <v>0</v>
      </c>
      <c r="F48" s="183">
        <f>'Сб День 6 Нед 2'!X48+'Пт День 5 Нед 2'!S48+'Чт День 4 Нед 2'!X48+'Ср День 3 Нед 2'!V48+'Вт День 2 Нед 2'!X48+'Пн 1 день нед 2'!W48</f>
        <v>0</v>
      </c>
      <c r="G48" s="183" t="e">
        <f>'Сб День 6 Нед 2'!AB48+'Пт День 5 Нед 2'!W48+'Ср День 3 Нед 2'!#REF!+'Вт День 2 Нед 2'!#REF!+'Пн 1 день нед 2'!AA48</f>
        <v>#REF!</v>
      </c>
      <c r="H48" s="38">
        <f>'Сб День 6 Нед 2'!AF48+'Пт День 5 Нед 2'!AA48+'Чт День 4 Нед 2'!AB48+'Ср День 3 Нед 2'!Z48+'Вт День 2 Нед 2'!AB48+'Пн 1 день нед 2'!AE48</f>
        <v>0</v>
      </c>
      <c r="I48" s="177">
        <f t="shared" si="0"/>
        <v>0</v>
      </c>
    </row>
    <row r="49" spans="1:9" ht="15" customHeight="1" x14ac:dyDescent="0.25">
      <c r="A49" s="15">
        <v>38</v>
      </c>
      <c r="B49" s="251" t="s">
        <v>32</v>
      </c>
      <c r="C49" s="17" t="s">
        <v>12</v>
      </c>
      <c r="D49" s="183">
        <f>'Пн 1 день нед 2'!K49+'Пн 1 день нед 2'!L49+'Вт День 2 Нед 2'!M49+'Ср День 3 Нед 2'!K49+'Чт День 4 Нед 2'!L49+'Чт День 4 Нед 2'!M49+'Пт День 5 Нед 2'!K49+'Сб День 6 Нед 2'!L49</f>
        <v>0</v>
      </c>
      <c r="E49" s="183">
        <f>'Пн 1 день нед 2'!S49+'Пн 1 день нед 2'!T49+'Вт День 2 Нед 2'!T49+'Ср День 3 Нед 2'!R49+'Чт День 4 Нед 2'!T49+'Чт День 4 Нед 2'!U49+'Пт День 5 Нед 2'!P49+'Сб День 6 Нед 2'!S49</f>
        <v>0</v>
      </c>
      <c r="F49" s="183">
        <f>'Сб День 6 Нед 2'!X49+'Пт День 5 Нед 2'!S49+'Чт День 4 Нед 2'!X49+'Ср День 3 Нед 2'!V49+'Вт День 2 Нед 2'!X49+'Пн 1 день нед 2'!W49</f>
        <v>0</v>
      </c>
      <c r="G49" s="183" t="e">
        <f>'Сб День 6 Нед 2'!AB49+'Пт День 5 Нед 2'!W49+'Ср День 3 Нед 2'!#REF!+'Вт День 2 Нед 2'!#REF!+'Пн 1 день нед 2'!AA49</f>
        <v>#REF!</v>
      </c>
      <c r="H49" s="38">
        <f>'Сб День 6 Нед 2'!AF49+'Пт День 5 Нед 2'!AA49+'Чт День 4 Нед 2'!AB49+'Ср День 3 Нед 2'!Z49+'Вт День 2 Нед 2'!AB49+'Пн 1 день нед 2'!AE49</f>
        <v>0</v>
      </c>
      <c r="I49" s="177">
        <f t="shared" si="0"/>
        <v>0</v>
      </c>
    </row>
    <row r="50" spans="1:9" ht="15" customHeight="1" x14ac:dyDescent="0.25">
      <c r="A50" s="15">
        <v>39</v>
      </c>
      <c r="B50" s="251" t="s">
        <v>33</v>
      </c>
      <c r="C50" s="17" t="s">
        <v>12</v>
      </c>
      <c r="D50" s="183">
        <f>'Пн 1 день нед 2'!K50+'Пн 1 день нед 2'!L50+'Вт День 2 Нед 2'!M50+'Ср День 3 Нед 2'!K50+'Чт День 4 Нед 2'!L50+'Чт День 4 Нед 2'!M50+'Пт День 5 Нед 2'!K50+'Сб День 6 Нед 2'!L50</f>
        <v>0</v>
      </c>
      <c r="E50" s="183">
        <f>'Пн 1 день нед 2'!S50+'Пн 1 день нед 2'!T50+'Вт День 2 Нед 2'!T50+'Ср День 3 Нед 2'!R50+'Чт День 4 Нед 2'!T50+'Чт День 4 Нед 2'!U50+'Пт День 5 Нед 2'!P50+'Сб День 6 Нед 2'!S50</f>
        <v>0</v>
      </c>
      <c r="F50" s="183">
        <f>'Сб День 6 Нед 2'!X50+'Пт День 5 Нед 2'!S50+'Чт День 4 Нед 2'!X50+'Ср День 3 Нед 2'!V50+'Вт День 2 Нед 2'!X50+'Пн 1 день нед 2'!W50</f>
        <v>0</v>
      </c>
      <c r="G50" s="183" t="e">
        <f>'Сб День 6 Нед 2'!AB50+'Пт День 5 Нед 2'!W50+'Ср День 3 Нед 2'!#REF!+'Вт День 2 Нед 2'!#REF!+'Пн 1 день нед 2'!AA50</f>
        <v>#REF!</v>
      </c>
      <c r="H50" s="38">
        <f>'Сб День 6 Нед 2'!AF50+'Пт День 5 Нед 2'!AA50+'Чт День 4 Нед 2'!AB50+'Ср День 3 Нед 2'!Z50+'Вт День 2 Нед 2'!AB50+'Пн 1 день нед 2'!AE50</f>
        <v>0</v>
      </c>
      <c r="I50" s="177">
        <f t="shared" si="0"/>
        <v>0</v>
      </c>
    </row>
    <row r="51" spans="1:9" x14ac:dyDescent="0.25">
      <c r="A51" s="15">
        <v>40</v>
      </c>
      <c r="B51" s="251" t="s">
        <v>34</v>
      </c>
      <c r="C51" s="17" t="s">
        <v>12</v>
      </c>
      <c r="D51" s="183">
        <f>'Пн 1 день нед 2'!K51+'Пн 1 день нед 2'!L51+'Вт День 2 Нед 2'!M51+'Ср День 3 Нед 2'!K51+'Чт День 4 Нед 2'!L51+'Чт День 4 Нед 2'!M51+'Пт День 5 Нед 2'!K51+'Сб День 6 Нед 2'!L51</f>
        <v>0</v>
      </c>
      <c r="E51" s="183">
        <f>'Пн 1 день нед 2'!S51+'Пн 1 день нед 2'!T51+'Вт День 2 Нед 2'!T51+'Ср День 3 Нед 2'!R51+'Чт День 4 Нед 2'!T51+'Чт День 4 Нед 2'!U51+'Пт День 5 Нед 2'!P51+'Сб День 6 Нед 2'!S51</f>
        <v>0</v>
      </c>
      <c r="F51" s="183">
        <f>'Сб День 6 Нед 2'!X51+'Пт День 5 Нед 2'!S51+'Чт День 4 Нед 2'!X51+'Ср День 3 Нед 2'!V51+'Вт День 2 Нед 2'!X51+'Пн 1 день нед 2'!W51</f>
        <v>0</v>
      </c>
      <c r="G51" s="183" t="e">
        <f>'Сб День 6 Нед 2'!AB51+'Пт День 5 Нед 2'!W51+'Ср День 3 Нед 2'!#REF!+'Вт День 2 Нед 2'!#REF!+'Пн 1 день нед 2'!AA51</f>
        <v>#REF!</v>
      </c>
      <c r="H51" s="38">
        <f>'Сб День 6 Нед 2'!AF51+'Пт День 5 Нед 2'!AA51+'Чт День 4 Нед 2'!AB51+'Ср День 3 Нед 2'!Z51+'Вт День 2 Нед 2'!AB51+'Пн 1 день нед 2'!AE51</f>
        <v>0</v>
      </c>
      <c r="I51" s="177">
        <f t="shared" si="0"/>
        <v>0</v>
      </c>
    </row>
    <row r="52" spans="1:9" x14ac:dyDescent="0.25">
      <c r="A52" s="15">
        <v>41</v>
      </c>
      <c r="B52" s="252" t="s">
        <v>35</v>
      </c>
      <c r="C52" s="20" t="s">
        <v>12</v>
      </c>
      <c r="D52" s="183">
        <f>'Пн 1 день нед 2'!K52+'Пн 1 день нед 2'!L52+'Вт День 2 Нед 2'!M52+'Ср День 3 Нед 2'!K52+'Чт День 4 Нед 2'!L52+'Чт День 4 Нед 2'!M52+'Пт День 5 Нед 2'!K52+'Сб День 6 Нед 2'!L52</f>
        <v>5.5999999999999994E-2</v>
      </c>
      <c r="E52" s="183">
        <f>'Пн 1 день нед 2'!S52+'Пн 1 день нед 2'!T52+'Вт День 2 Нед 2'!T52+'Ср День 3 Нед 2'!R52+'Чт День 4 Нед 2'!T52+'Чт День 4 Нед 2'!U52+'Пт День 5 Нед 2'!P52+'Сб День 6 Нед 2'!S52</f>
        <v>5.0999999999999997E-2</v>
      </c>
      <c r="F52" s="183">
        <f>'Сб День 6 Нед 2'!X52+'Пт День 5 Нед 2'!S52+'Чт День 4 Нед 2'!X52+'Ср День 3 Нед 2'!V52+'Вт День 2 Нед 2'!X52+'Пн 1 день нед 2'!W52</f>
        <v>0</v>
      </c>
      <c r="G52" s="183" t="e">
        <f>'Сб День 6 Нед 2'!AB52+'Пт День 5 Нед 2'!W52+'Ср День 3 Нед 2'!#REF!+'Вт День 2 Нед 2'!#REF!+'Пн 1 день нед 2'!AA52</f>
        <v>#REF!</v>
      </c>
      <c r="H52" s="38">
        <f>'Сб День 6 Нед 2'!AF52+'Пт День 5 Нед 2'!AA52+'Чт День 4 Нед 2'!AB52+'Ср День 3 Нед 2'!Z52+'Вт День 2 Нед 2'!AB52+'Пн 1 день нед 2'!AE52</f>
        <v>0.02</v>
      </c>
      <c r="I52" s="177">
        <f t="shared" si="0"/>
        <v>0.12699999999999997</v>
      </c>
    </row>
    <row r="53" spans="1:9" ht="15" customHeight="1" x14ac:dyDescent="0.25">
      <c r="A53" s="15">
        <v>42</v>
      </c>
      <c r="B53" s="256" t="s">
        <v>39</v>
      </c>
      <c r="C53" s="23" t="s">
        <v>12</v>
      </c>
      <c r="D53" s="183">
        <f>'Пн 1 день нед 2'!K53+'Пн 1 день нед 2'!L53+'Вт День 2 Нед 2'!M53+'Ср День 3 Нед 2'!K53+'Чт День 4 Нед 2'!L53+'Чт День 4 Нед 2'!M53+'Пт День 5 Нед 2'!K53+'Сб День 6 Нед 2'!L53</f>
        <v>0</v>
      </c>
      <c r="E53" s="183">
        <f>'Пн 1 день нед 2'!S53+'Пн 1 день нед 2'!T53+'Вт День 2 Нед 2'!T53+'Ср День 3 Нед 2'!R53+'Чт День 4 Нед 2'!T53+'Чт День 4 Нед 2'!U53+'Пт День 5 Нед 2'!P53+'Сб День 6 Нед 2'!S53</f>
        <v>0</v>
      </c>
      <c r="F53" s="183">
        <f>'Сб День 6 Нед 2'!X53+'Пт День 5 Нед 2'!S53+'Чт День 4 Нед 2'!X53+'Ср День 3 Нед 2'!V53+'Вт День 2 Нед 2'!X53+'Пн 1 день нед 2'!W53</f>
        <v>0</v>
      </c>
      <c r="G53" s="183" t="e">
        <f>'Сб День 6 Нед 2'!AB53+'Пт День 5 Нед 2'!W53+'Ср День 3 Нед 2'!#REF!+'Вт День 2 Нед 2'!#REF!+'Пн 1 день нед 2'!AA53</f>
        <v>#REF!</v>
      </c>
      <c r="H53" s="38">
        <f>'Сб День 6 Нед 2'!AF53+'Пт День 5 Нед 2'!AA53+'Чт День 4 Нед 2'!AB53+'Ср День 3 Нед 2'!Z53+'Вт День 2 Нед 2'!AB53+'Пн 1 день нед 2'!AE53</f>
        <v>0</v>
      </c>
      <c r="I53" s="177">
        <f t="shared" si="0"/>
        <v>0</v>
      </c>
    </row>
    <row r="54" spans="1:9" ht="15" customHeight="1" x14ac:dyDescent="0.25">
      <c r="A54" s="15">
        <v>43</v>
      </c>
      <c r="B54" s="252" t="s">
        <v>171</v>
      </c>
      <c r="C54" s="20" t="s">
        <v>12</v>
      </c>
      <c r="D54" s="183">
        <f>'Пн 1 день нед 2'!K54+'Пн 1 день нед 2'!L54+'Вт День 2 Нед 2'!M54+'Ср День 3 Нед 2'!K54+'Чт День 4 Нед 2'!L54+'Чт День 4 Нед 2'!M54+'Пт День 5 Нед 2'!K54+'Сб День 6 Нед 2'!L54</f>
        <v>0</v>
      </c>
      <c r="E54" s="183">
        <f>'Пн 1 день нед 2'!S54+'Пн 1 день нед 2'!T54+'Вт День 2 Нед 2'!T54+'Ср День 3 Нед 2'!R54+'Чт День 4 Нед 2'!T54+'Чт День 4 Нед 2'!U54+'Пт День 5 Нед 2'!P54+'Сб День 6 Нед 2'!S54</f>
        <v>0</v>
      </c>
      <c r="F54" s="183">
        <f>'Сб День 6 Нед 2'!X54+'Пт День 5 Нед 2'!S54+'Чт День 4 Нед 2'!X54+'Ср День 3 Нед 2'!V54+'Вт День 2 Нед 2'!X54+'Пн 1 день нед 2'!W54</f>
        <v>0</v>
      </c>
      <c r="G54" s="183" t="e">
        <f>'Сб День 6 Нед 2'!AB54+'Пт День 5 Нед 2'!W54+'Ср День 3 Нед 2'!#REF!+'Вт День 2 Нед 2'!#REF!+'Пн 1 день нед 2'!AA54</f>
        <v>#REF!</v>
      </c>
      <c r="H54" s="38">
        <f>'Сб День 6 Нед 2'!AF54+'Пт День 5 Нед 2'!AA54+'Чт День 4 Нед 2'!AB54+'Ср День 3 Нед 2'!Z54+'Вт День 2 Нед 2'!AB54+'Пн 1 день нед 2'!AE54</f>
        <v>0</v>
      </c>
      <c r="I54" s="177">
        <f t="shared" si="0"/>
        <v>0</v>
      </c>
    </row>
    <row r="55" spans="1:9" x14ac:dyDescent="0.25">
      <c r="A55" s="15">
        <v>44</v>
      </c>
      <c r="B55" s="251" t="s">
        <v>36</v>
      </c>
      <c r="C55" s="17" t="s">
        <v>12</v>
      </c>
      <c r="D55" s="183">
        <f>'Пн 1 день нед 2'!K55+'Пн 1 день нед 2'!L55+'Вт День 2 Нед 2'!M55+'Ср День 3 Нед 2'!K55+'Чт День 4 Нед 2'!L55+'Чт День 4 Нед 2'!M55+'Пт День 5 Нед 2'!K55+'Сб День 6 Нед 2'!L55</f>
        <v>8.3000000000000001E-3</v>
      </c>
      <c r="E55" s="183">
        <f>'Пн 1 день нед 2'!S55+'Пн 1 день нед 2'!T55+'Вт День 2 Нед 2'!T55+'Ср День 3 Нед 2'!R55+'Чт День 4 Нед 2'!T55+'Чт День 4 Нед 2'!U55+'Пт День 5 Нед 2'!P55+'Сб День 6 Нед 2'!S55</f>
        <v>1.2999999999999999E-3</v>
      </c>
      <c r="F55" s="183">
        <f>'Сб День 6 Нед 2'!X55+'Пт День 5 Нед 2'!S55+'Чт День 4 Нед 2'!X55+'Ср День 3 Нед 2'!V55+'Вт День 2 Нед 2'!X55+'Пн 1 день нед 2'!W55</f>
        <v>0</v>
      </c>
      <c r="G55" s="183" t="e">
        <f>'Сб День 6 Нед 2'!AB55+'Пт День 5 Нед 2'!W55+'Ср День 3 Нед 2'!#REF!+'Вт День 2 Нед 2'!#REF!+'Пн 1 день нед 2'!AA55</f>
        <v>#REF!</v>
      </c>
      <c r="H55" s="38">
        <f>'Сб День 6 Нед 2'!AF55+'Пт День 5 Нед 2'!AA55+'Чт День 4 Нед 2'!AB55+'Ср День 3 Нед 2'!Z55+'Вт День 2 Нед 2'!AB55+'Пн 1 день нед 2'!AE55</f>
        <v>0</v>
      </c>
      <c r="I55" s="177">
        <f t="shared" si="0"/>
        <v>9.6000000000000009E-3</v>
      </c>
    </row>
    <row r="56" spans="1:9" x14ac:dyDescent="0.25">
      <c r="A56" s="15">
        <v>45</v>
      </c>
      <c r="B56" s="251" t="s">
        <v>37</v>
      </c>
      <c r="C56" s="17" t="s">
        <v>12</v>
      </c>
      <c r="D56" s="183">
        <f>'Пн 1 день нед 2'!K56+'Пн 1 день нед 2'!L56+'Вт День 2 Нед 2'!M56+'Ср День 3 Нед 2'!K56+'Чт День 4 Нед 2'!L56+'Чт День 4 Нед 2'!M56+'Пт День 5 Нед 2'!K56+'Сб День 6 Нед 2'!L56</f>
        <v>8.030000000000001E-2</v>
      </c>
      <c r="E56" s="183">
        <f>'Пн 1 день нед 2'!S56+'Пн 1 день нед 2'!T56+'Вт День 2 Нед 2'!T56+'Ср День 3 Нед 2'!R56+'Чт День 4 Нед 2'!T56+'Чт День 4 Нед 2'!U56+'Пт День 5 Нед 2'!P56+'Сб День 6 Нед 2'!S56</f>
        <v>8.030000000000001E-2</v>
      </c>
      <c r="F56" s="183">
        <f>'Сб День 6 Нед 2'!X56+'Пт День 5 Нед 2'!S56+'Чт День 4 Нед 2'!X56+'Ср День 3 Нед 2'!V56+'Вт День 2 Нед 2'!X56+'Пн 1 день нед 2'!W56</f>
        <v>6.0000000000000005E-2</v>
      </c>
      <c r="G56" s="183" t="e">
        <f>'Сб День 6 Нед 2'!AB56+'Пт День 5 Нед 2'!W56+'Ср День 3 Нед 2'!#REF!+'Вт День 2 Нед 2'!#REF!+'Пн 1 день нед 2'!AA56</f>
        <v>#REF!</v>
      </c>
      <c r="H56" s="38">
        <f>'Сб День 6 Нед 2'!AF56+'Пт День 5 Нед 2'!AA56+'Чт День 4 Нед 2'!AB56+'Ср День 3 Нед 2'!Z56+'Вт День 2 Нед 2'!AB56+'Пн 1 день нед 2'!AE56</f>
        <v>0.05</v>
      </c>
      <c r="I56" s="177">
        <f t="shared" si="0"/>
        <v>0.27060000000000001</v>
      </c>
    </row>
    <row r="57" spans="1:9" x14ac:dyDescent="0.25">
      <c r="A57" s="15">
        <v>46</v>
      </c>
      <c r="B57" s="251" t="s">
        <v>38</v>
      </c>
      <c r="C57" s="17" t="s">
        <v>12</v>
      </c>
      <c r="D57" s="183">
        <f>'Пн 1 день нед 2'!K57+'Пн 1 день нед 2'!L57+'Вт День 2 Нед 2'!M57+'Ср День 3 Нед 2'!K57+'Чт День 4 Нед 2'!L57+'Чт День 4 Нед 2'!M57+'Пт День 5 Нед 2'!K57+'Сб День 6 Нед 2'!L57</f>
        <v>1.125E-2</v>
      </c>
      <c r="E57" s="183">
        <f>'Пн 1 день нед 2'!S57+'Пн 1 день нед 2'!T57+'Вт День 2 Нед 2'!T57+'Ср День 3 Нед 2'!R57+'Чт День 4 Нед 2'!T57+'Чт День 4 Нед 2'!U57+'Пт День 5 Нед 2'!P57+'Сб День 6 Нед 2'!S57</f>
        <v>6.9499999999999996E-3</v>
      </c>
      <c r="F57" s="183">
        <f>'Сб День 6 Нед 2'!X57+'Пт День 5 Нед 2'!S57+'Чт День 4 Нед 2'!X57+'Ср День 3 Нед 2'!V57+'Вт День 2 Нед 2'!X57+'Пн 1 день нед 2'!W57</f>
        <v>0</v>
      </c>
      <c r="G57" s="183" t="e">
        <f>'Сб День 6 Нед 2'!AB57+'Пт День 5 Нед 2'!W57+'Ср День 3 Нед 2'!#REF!+'Вт День 2 Нед 2'!#REF!+'Пн 1 день нед 2'!AA57</f>
        <v>#REF!</v>
      </c>
      <c r="H57" s="38">
        <f>'Сб День 6 Нед 2'!AF57+'Пт День 5 Нед 2'!AA57+'Чт День 4 Нед 2'!AB57+'Ср День 3 Нед 2'!Z57+'Вт День 2 Нед 2'!AB57+'Пн 1 день нед 2'!AE57</f>
        <v>3.7999999999999996E-3</v>
      </c>
      <c r="I57" s="177">
        <f t="shared" si="0"/>
        <v>2.1999999999999999E-2</v>
      </c>
    </row>
    <row r="58" spans="1:9" x14ac:dyDescent="0.25">
      <c r="A58" s="15">
        <v>47</v>
      </c>
      <c r="B58" s="251" t="s">
        <v>14</v>
      </c>
      <c r="C58" s="17" t="s">
        <v>12</v>
      </c>
      <c r="D58" s="183">
        <f>'Пн 1 день нед 2'!K58+'Пн 1 день нед 2'!L58+'Вт День 2 Нед 2'!M58+'Ср День 3 Нед 2'!K58+'Чт День 4 Нед 2'!L58+'Чт День 4 Нед 2'!M58+'Пт День 5 Нед 2'!K58+'Сб День 6 Нед 2'!L58</f>
        <v>2.0999999999999998E-2</v>
      </c>
      <c r="E58" s="183">
        <f>'Пн 1 день нед 2'!S58+'Пн 1 день нед 2'!T58+'Вт День 2 Нед 2'!T58+'Ср День 3 Нед 2'!R58+'Чт День 4 Нед 2'!T58+'Чт День 4 Нед 2'!U58+'Пт День 5 Нед 2'!P58+'Сб День 6 Нед 2'!S58</f>
        <v>1.35E-2</v>
      </c>
      <c r="F58" s="183">
        <f>'Сб День 6 Нед 2'!X58+'Пт День 5 Нед 2'!S58+'Чт День 4 Нед 2'!X58+'Ср День 3 Нед 2'!V58+'Вт День 2 Нед 2'!X58+'Пн 1 день нед 2'!W58</f>
        <v>0</v>
      </c>
      <c r="G58" s="183" t="e">
        <f>'Сб День 6 Нед 2'!AB58+'Пт День 5 Нед 2'!W58+'Ср День 3 Нед 2'!#REF!+'Вт День 2 Нед 2'!#REF!+'Пн 1 день нед 2'!AA58</f>
        <v>#REF!</v>
      </c>
      <c r="H58" s="38">
        <f>'Сб День 6 Нед 2'!AF58+'Пт День 5 Нед 2'!AA58+'Чт День 4 Нед 2'!AB58+'Ср День 3 Нед 2'!Z58+'Вт День 2 Нед 2'!AB58+'Пн 1 день нед 2'!AE58</f>
        <v>0</v>
      </c>
      <c r="I58" s="177">
        <f t="shared" si="0"/>
        <v>3.4499999999999996E-2</v>
      </c>
    </row>
    <row r="59" spans="1:9" ht="15" customHeight="1" x14ac:dyDescent="0.25">
      <c r="A59" s="15">
        <v>48</v>
      </c>
      <c r="B59" s="256" t="s">
        <v>172</v>
      </c>
      <c r="C59" s="17" t="s">
        <v>12</v>
      </c>
      <c r="D59" s="183">
        <f>'Пн 1 день нед 2'!K59+'Пн 1 день нед 2'!L59+'Вт День 2 Нед 2'!M59+'Ср День 3 Нед 2'!K59+'Чт День 4 Нед 2'!L59+'Чт День 4 Нед 2'!M59+'Пт День 5 Нед 2'!K59+'Сб День 6 Нед 2'!L59</f>
        <v>0</v>
      </c>
      <c r="E59" s="183">
        <f>'Пн 1 день нед 2'!S59+'Пн 1 день нед 2'!T59+'Вт День 2 Нед 2'!T59+'Ср День 3 Нед 2'!R59+'Чт День 4 Нед 2'!T59+'Чт День 4 Нед 2'!U59+'Пт День 5 Нед 2'!P59+'Сб День 6 Нед 2'!S59</f>
        <v>0</v>
      </c>
      <c r="F59" s="183">
        <f>'Сб День 6 Нед 2'!X59+'Пт День 5 Нед 2'!S59+'Чт День 4 Нед 2'!X59+'Ср День 3 Нед 2'!V59+'Вт День 2 Нед 2'!X59+'Пн 1 день нед 2'!W59</f>
        <v>0</v>
      </c>
      <c r="G59" s="183" t="e">
        <f>'Сб День 6 Нед 2'!AB59+'Пт День 5 Нед 2'!W59+'Ср День 3 Нед 2'!#REF!+'Вт День 2 Нед 2'!#REF!+'Пн 1 день нед 2'!AA59</f>
        <v>#REF!</v>
      </c>
      <c r="H59" s="38">
        <f>'Сб День 6 Нед 2'!AF59+'Пт День 5 Нед 2'!AA59+'Чт День 4 Нед 2'!AB59+'Ср День 3 Нед 2'!Z59+'Вт День 2 Нед 2'!AB59+'Пн 1 день нед 2'!AE59</f>
        <v>0</v>
      </c>
      <c r="I59" s="177">
        <f t="shared" si="0"/>
        <v>0</v>
      </c>
    </row>
    <row r="60" spans="1:9" ht="15" customHeight="1" x14ac:dyDescent="0.25">
      <c r="A60" s="15">
        <v>49</v>
      </c>
      <c r="B60" s="256" t="s">
        <v>275</v>
      </c>
      <c r="C60" s="23" t="s">
        <v>12</v>
      </c>
      <c r="D60" s="183">
        <f>'Пн 1 день нед 2'!K60+'Пн 1 день нед 2'!L60+'Вт День 2 Нед 2'!M60+'Ср День 3 Нед 2'!K60+'Чт День 4 Нед 2'!L60+'Чт День 4 Нед 2'!M60+'Пт День 5 Нед 2'!K60+'Сб День 6 Нед 2'!L60</f>
        <v>0</v>
      </c>
      <c r="E60" s="183">
        <f>'Пн 1 день нед 2'!S60+'Пн 1 день нед 2'!T60+'Вт День 2 Нед 2'!T60+'Ср День 3 Нед 2'!R60+'Чт День 4 Нед 2'!T60+'Чт День 4 Нед 2'!U60+'Пт День 5 Нед 2'!P60+'Сб День 6 Нед 2'!S60</f>
        <v>0</v>
      </c>
      <c r="F60" s="183">
        <f>'Сб День 6 Нед 2'!X60+'Пт День 5 Нед 2'!S60+'Чт День 4 Нед 2'!X60+'Ср День 3 Нед 2'!V60+'Вт День 2 Нед 2'!X60+'Пн 1 день нед 2'!W60</f>
        <v>0</v>
      </c>
      <c r="G60" s="183" t="e">
        <f>'Сб День 6 Нед 2'!AB60+'Пт День 5 Нед 2'!W60+'Ср День 3 Нед 2'!#REF!+'Вт День 2 Нед 2'!#REF!+'Пн 1 день нед 2'!AA60</f>
        <v>#REF!</v>
      </c>
      <c r="H60" s="38">
        <f>'Сб День 6 Нед 2'!AF60+'Пт День 5 Нед 2'!AA60+'Чт День 4 Нед 2'!AB60+'Ср День 3 Нед 2'!Z60+'Вт День 2 Нед 2'!AB60+'Пн 1 день нед 2'!AE60</f>
        <v>0</v>
      </c>
      <c r="I60" s="177">
        <f t="shared" si="0"/>
        <v>0</v>
      </c>
    </row>
    <row r="61" spans="1:9" x14ac:dyDescent="0.25">
      <c r="A61" s="6"/>
      <c r="B61" s="283" t="s">
        <v>51</v>
      </c>
      <c r="C61" s="7"/>
      <c r="D61" s="183"/>
      <c r="E61" s="183"/>
      <c r="F61" s="183"/>
      <c r="G61" s="183" t="e">
        <f>'Сб День 6 Нед 2'!AB61+'Пт День 5 Нед 2'!W61+'Ср День 3 Нед 2'!#REF!+'Вт День 2 Нед 2'!#REF!+'Пн 1 день нед 2'!AA61</f>
        <v>#REF!</v>
      </c>
      <c r="H61" s="38"/>
      <c r="I61" s="177"/>
    </row>
    <row r="62" spans="1:9" ht="15" customHeight="1" x14ac:dyDescent="0.25">
      <c r="A62" s="67">
        <v>50</v>
      </c>
      <c r="B62" s="252" t="s">
        <v>52</v>
      </c>
      <c r="C62" s="20" t="s">
        <v>12</v>
      </c>
      <c r="D62" s="183">
        <f>'Пн 1 день нед 2'!K62+'Пн 1 день нед 2'!L62+'Вт День 2 Нед 2'!M62+'Ср День 3 Нед 2'!K62+'Чт День 4 Нед 2'!L62+'Чт День 4 Нед 2'!M62+'Пт День 5 Нед 2'!K62+'Сб День 6 Нед 2'!L62</f>
        <v>0</v>
      </c>
      <c r="E62" s="183">
        <f>'Пн 1 день нед 2'!S62+'Пн 1 день нед 2'!T62+'Вт День 2 Нед 2'!T62+'Ср День 3 Нед 2'!R62+'Чт День 4 Нед 2'!T62+'Чт День 4 Нед 2'!U62+'Пт День 5 Нед 2'!P62+'Сб День 6 Нед 2'!S62</f>
        <v>0</v>
      </c>
      <c r="F62" s="183">
        <f>'Сб День 6 Нед 2'!X62+'Пт День 5 Нед 2'!S62+'Чт День 4 Нед 2'!X62+'Ср День 3 Нед 2'!V62+'Вт День 2 Нед 2'!X62+'Пн 1 день нед 2'!W62</f>
        <v>0</v>
      </c>
      <c r="G62" s="183" t="e">
        <f>'Сб День 6 Нед 2'!AB62+'Пт День 5 Нед 2'!W62+'Ср День 3 Нед 2'!#REF!+'Вт День 2 Нед 2'!#REF!+'Пн 1 день нед 2'!AA62</f>
        <v>#REF!</v>
      </c>
      <c r="H62" s="38">
        <f>'Сб День 6 Нед 2'!AF62+'Пт День 5 Нед 2'!AA62+'Чт День 4 Нед 2'!AB62+'Ср День 3 Нед 2'!Z62+'Вт День 2 Нед 2'!AB62+'Пн 1 день нед 2'!AE62</f>
        <v>0</v>
      </c>
      <c r="I62" s="177">
        <f t="shared" si="0"/>
        <v>0</v>
      </c>
    </row>
    <row r="63" spans="1:9" ht="15" customHeight="1" x14ac:dyDescent="0.25">
      <c r="A63" s="67">
        <v>51</v>
      </c>
      <c r="B63" s="252" t="s">
        <v>173</v>
      </c>
      <c r="C63" s="20" t="s">
        <v>12</v>
      </c>
      <c r="D63" s="183">
        <f>'Пн 1 день нед 2'!K63+'Пн 1 день нед 2'!L63+'Вт День 2 Нед 2'!M63+'Ср День 3 Нед 2'!K63+'Чт День 4 Нед 2'!L63+'Чт День 4 Нед 2'!M63+'Пт День 5 Нед 2'!K63+'Сб День 6 Нед 2'!L63</f>
        <v>0</v>
      </c>
      <c r="E63" s="183">
        <f>'Пн 1 день нед 2'!S63+'Пн 1 день нед 2'!T63+'Вт День 2 Нед 2'!T63+'Ср День 3 Нед 2'!R63+'Чт День 4 Нед 2'!T63+'Чт День 4 Нед 2'!U63+'Пт День 5 Нед 2'!P63+'Сб День 6 Нед 2'!S63</f>
        <v>0</v>
      </c>
      <c r="F63" s="183">
        <f>'Сб День 6 Нед 2'!X63+'Пт День 5 Нед 2'!S63+'Чт День 4 Нед 2'!X63+'Ср День 3 Нед 2'!V63+'Вт День 2 Нед 2'!X63+'Пн 1 день нед 2'!W63</f>
        <v>0</v>
      </c>
      <c r="G63" s="183" t="e">
        <f>'Сб День 6 Нед 2'!AB63+'Пт День 5 Нед 2'!W63+'Ср День 3 Нед 2'!#REF!+'Вт День 2 Нед 2'!#REF!+'Пн 1 день нед 2'!AA63</f>
        <v>#REF!</v>
      </c>
      <c r="H63" s="38">
        <f>'Сб День 6 Нед 2'!AF63+'Пт День 5 Нед 2'!AA63+'Чт День 4 Нед 2'!AB63+'Ср День 3 Нед 2'!Z63+'Вт День 2 Нед 2'!AB63+'Пн 1 день нед 2'!AE63</f>
        <v>0</v>
      </c>
      <c r="I63" s="177">
        <f t="shared" si="0"/>
        <v>0</v>
      </c>
    </row>
    <row r="64" spans="1:9" ht="15" customHeight="1" x14ac:dyDescent="0.25">
      <c r="A64" s="67">
        <v>52</v>
      </c>
      <c r="B64" s="252" t="s">
        <v>100</v>
      </c>
      <c r="C64" s="20" t="s">
        <v>12</v>
      </c>
      <c r="D64" s="183">
        <f>'Пн 1 день нед 2'!K64+'Пн 1 день нед 2'!L64+'Вт День 2 Нед 2'!M64+'Ср День 3 Нед 2'!K64+'Чт День 4 Нед 2'!L64+'Чт День 4 Нед 2'!M64+'Пт День 5 Нед 2'!K64+'Сб День 6 Нед 2'!L64</f>
        <v>0</v>
      </c>
      <c r="E64" s="183">
        <f>'Пн 1 день нед 2'!S64+'Пн 1 день нед 2'!T64+'Вт День 2 Нед 2'!T64+'Ср День 3 Нед 2'!R64+'Чт День 4 Нед 2'!T64+'Чт День 4 Нед 2'!U64+'Пт День 5 Нед 2'!P64+'Сб День 6 Нед 2'!S64</f>
        <v>0</v>
      </c>
      <c r="F64" s="183">
        <f>'Сб День 6 Нед 2'!X64+'Пт День 5 Нед 2'!S64+'Чт День 4 Нед 2'!X64+'Ср День 3 Нед 2'!V64+'Вт День 2 Нед 2'!X64+'Пн 1 день нед 2'!W64</f>
        <v>0</v>
      </c>
      <c r="G64" s="183" t="e">
        <f>'Сб День 6 Нед 2'!AB64+'Пт День 5 Нед 2'!W64+'Ср День 3 Нед 2'!#REF!+'Вт День 2 Нед 2'!#REF!+'Пн 1 день нед 2'!AA64</f>
        <v>#REF!</v>
      </c>
      <c r="H64" s="38">
        <f>'Сб День 6 Нед 2'!AF64+'Пт День 5 Нед 2'!AA64+'Чт День 4 Нед 2'!AB64+'Ср День 3 Нед 2'!Z64+'Вт День 2 Нед 2'!AB64+'Пн 1 день нед 2'!AE64</f>
        <v>0</v>
      </c>
      <c r="I64" s="177">
        <f t="shared" si="0"/>
        <v>0</v>
      </c>
    </row>
    <row r="65" spans="1:9" ht="15" customHeight="1" x14ac:dyDescent="0.25">
      <c r="A65" s="67">
        <v>53</v>
      </c>
      <c r="B65" s="252" t="s">
        <v>200</v>
      </c>
      <c r="C65" s="20" t="s">
        <v>12</v>
      </c>
      <c r="D65" s="183">
        <f>'Пн 1 день нед 2'!K65+'Пн 1 день нед 2'!L65+'Вт День 2 Нед 2'!M65+'Ср День 3 Нед 2'!K65+'Чт День 4 Нед 2'!L65+'Чт День 4 Нед 2'!M65+'Пт День 5 Нед 2'!K65+'Сб День 6 Нед 2'!L65</f>
        <v>0</v>
      </c>
      <c r="E65" s="183">
        <f>'Пн 1 день нед 2'!S65+'Пн 1 день нед 2'!T65+'Вт День 2 Нед 2'!T65+'Ср День 3 Нед 2'!R65+'Чт День 4 Нед 2'!T65+'Чт День 4 Нед 2'!U65+'Пт День 5 Нед 2'!P65+'Сб День 6 Нед 2'!S65</f>
        <v>0</v>
      </c>
      <c r="F65" s="183">
        <f>'Сб День 6 Нед 2'!X65+'Пт День 5 Нед 2'!S65+'Чт День 4 Нед 2'!X65+'Ср День 3 Нед 2'!V65+'Вт День 2 Нед 2'!X65+'Пн 1 день нед 2'!W65</f>
        <v>0</v>
      </c>
      <c r="G65" s="183" t="e">
        <f>'Сб День 6 Нед 2'!AB65+'Пт День 5 Нед 2'!W65+'Ср День 3 Нед 2'!#REF!+'Вт День 2 Нед 2'!#REF!+'Пн 1 день нед 2'!AA65</f>
        <v>#REF!</v>
      </c>
      <c r="H65" s="38">
        <f>'Сб День 6 Нед 2'!AF65+'Пт День 5 Нед 2'!AA65+'Чт День 4 Нед 2'!AB65+'Ср День 3 Нед 2'!Z65+'Вт День 2 Нед 2'!AB65+'Пн 1 день нед 2'!AE65</f>
        <v>0</v>
      </c>
      <c r="I65" s="177">
        <f t="shared" si="0"/>
        <v>0</v>
      </c>
    </row>
    <row r="66" spans="1:9" ht="15" customHeight="1" x14ac:dyDescent="0.25">
      <c r="A66" s="67">
        <v>54</v>
      </c>
      <c r="B66" s="251" t="s">
        <v>90</v>
      </c>
      <c r="C66" s="25" t="s">
        <v>12</v>
      </c>
      <c r="D66" s="183">
        <f>'Пн 1 день нед 2'!K66+'Пн 1 день нед 2'!L66+'Вт День 2 Нед 2'!M66+'Ср День 3 Нед 2'!K66+'Чт День 4 Нед 2'!L66+'Чт День 4 Нед 2'!M66+'Пт День 5 Нед 2'!K66+'Сб День 6 Нед 2'!L66</f>
        <v>0</v>
      </c>
      <c r="E66" s="183">
        <f>'Пн 1 день нед 2'!S66+'Пн 1 день нед 2'!T66+'Вт День 2 Нед 2'!T66+'Ср День 3 Нед 2'!R66+'Чт День 4 Нед 2'!T66+'Чт День 4 Нед 2'!U66+'Пт День 5 Нед 2'!P66+'Сб День 6 Нед 2'!S66</f>
        <v>0</v>
      </c>
      <c r="F66" s="183">
        <f>'Сб День 6 Нед 2'!X66+'Пт День 5 Нед 2'!S66+'Чт День 4 Нед 2'!X66+'Ср День 3 Нед 2'!V66+'Вт День 2 Нед 2'!X66+'Пн 1 день нед 2'!W66</f>
        <v>0</v>
      </c>
      <c r="G66" s="183" t="e">
        <f>'Сб День 6 Нед 2'!AB66+'Пт День 5 Нед 2'!W66+'Ср День 3 Нед 2'!#REF!+'Вт День 2 Нед 2'!#REF!+'Пн 1 день нед 2'!AA66</f>
        <v>#REF!</v>
      </c>
      <c r="H66" s="38">
        <f>'Сб День 6 Нед 2'!AF66+'Пт День 5 Нед 2'!AA66+'Чт День 4 Нед 2'!AB66+'Ср День 3 Нед 2'!Z66+'Вт День 2 Нед 2'!AB66+'Пн 1 день нед 2'!AE66</f>
        <v>0</v>
      </c>
      <c r="I66" s="177">
        <f t="shared" si="0"/>
        <v>0</v>
      </c>
    </row>
    <row r="67" spans="1:9" x14ac:dyDescent="0.25">
      <c r="A67" s="67">
        <v>55</v>
      </c>
      <c r="B67" s="50" t="s">
        <v>120</v>
      </c>
      <c r="C67" s="55" t="s">
        <v>12</v>
      </c>
      <c r="D67" s="183">
        <f>'Пн 1 день нед 2'!K67+'Пн 1 день нед 2'!L67+'Вт День 2 Нед 2'!M67+'Ср День 3 Нед 2'!K67+'Чт День 4 Нед 2'!L67+'Чт День 4 Нед 2'!M67+'Пт День 5 Нед 2'!K67+'Сб День 6 Нед 2'!L67</f>
        <v>0</v>
      </c>
      <c r="E67" s="183">
        <f>'Пн 1 день нед 2'!S67+'Пн 1 день нед 2'!T67+'Вт День 2 Нед 2'!T67+'Ср День 3 Нед 2'!R67+'Чт День 4 Нед 2'!T67+'Чт День 4 Нед 2'!U67+'Пт День 5 Нед 2'!P67+'Сб День 6 Нед 2'!S67</f>
        <v>0</v>
      </c>
      <c r="F67" s="183">
        <f>'Сб День 6 Нед 2'!X67+'Пт День 5 Нед 2'!S67+'Чт День 4 Нед 2'!X67+'Ср День 3 Нед 2'!V67+'Вт День 2 Нед 2'!X67+'Пн 1 день нед 2'!W67</f>
        <v>0</v>
      </c>
      <c r="G67" s="183" t="e">
        <f>'Сб День 6 Нед 2'!AB67+'Пт День 5 Нед 2'!W67+'Ср День 3 Нед 2'!#REF!+'Вт День 2 Нед 2'!#REF!+'Пн 1 день нед 2'!AA67</f>
        <v>#REF!</v>
      </c>
      <c r="H67" s="38">
        <f>'Сб День 6 Нед 2'!AF67+'Пт День 5 Нед 2'!AA67+'Чт День 4 Нед 2'!AB67+'Ср День 3 Нед 2'!Z67+'Вт День 2 Нед 2'!AB67+'Пн 1 день нед 2'!AE67</f>
        <v>0</v>
      </c>
      <c r="I67" s="177">
        <f t="shared" si="0"/>
        <v>0</v>
      </c>
    </row>
    <row r="68" spans="1:9" ht="15" customHeight="1" x14ac:dyDescent="0.25">
      <c r="A68" s="67">
        <v>56</v>
      </c>
      <c r="B68" s="252" t="s">
        <v>53</v>
      </c>
      <c r="C68" s="20" t="s">
        <v>12</v>
      </c>
      <c r="D68" s="183">
        <f>'Пн 1 день нед 2'!K68+'Пн 1 день нед 2'!L68+'Вт День 2 Нед 2'!M68+'Ср День 3 Нед 2'!K68+'Чт День 4 Нед 2'!L68+'Чт День 4 Нед 2'!M68+'Пт День 5 Нед 2'!K68+'Сб День 6 Нед 2'!L68</f>
        <v>0</v>
      </c>
      <c r="E68" s="183">
        <f>'Пн 1 день нед 2'!S68+'Пн 1 день нед 2'!T68+'Вт День 2 Нед 2'!T68+'Ср День 3 Нед 2'!R68+'Чт День 4 Нед 2'!T68+'Чт День 4 Нед 2'!U68+'Пт День 5 Нед 2'!P68+'Сб День 6 Нед 2'!S68</f>
        <v>0</v>
      </c>
      <c r="F68" s="183">
        <f>'Сб День 6 Нед 2'!X68+'Пт День 5 Нед 2'!S68+'Чт День 4 Нед 2'!X68+'Ср День 3 Нед 2'!V68+'Вт День 2 Нед 2'!X68+'Пн 1 день нед 2'!W68</f>
        <v>0</v>
      </c>
      <c r="G68" s="183" t="e">
        <f>'Сб День 6 Нед 2'!AB68+'Пт День 5 Нед 2'!W68+'Ср День 3 Нед 2'!#REF!+'Вт День 2 Нед 2'!#REF!+'Пн 1 день нед 2'!AA68</f>
        <v>#REF!</v>
      </c>
      <c r="H68" s="38">
        <f>'Сб День 6 Нед 2'!AF68+'Пт День 5 Нед 2'!AA68+'Чт День 4 Нед 2'!AB68+'Ср День 3 Нед 2'!Z68+'Вт День 2 Нед 2'!AB68+'Пн 1 день нед 2'!AE68</f>
        <v>0</v>
      </c>
      <c r="I68" s="177">
        <f t="shared" si="0"/>
        <v>0</v>
      </c>
    </row>
    <row r="69" spans="1:9" ht="15" customHeight="1" x14ac:dyDescent="0.25">
      <c r="A69" s="67">
        <v>57</v>
      </c>
      <c r="B69" s="251" t="s">
        <v>54</v>
      </c>
      <c r="C69" s="17" t="s">
        <v>12</v>
      </c>
      <c r="D69" s="183">
        <f>'Пн 1 день нед 2'!K69+'Пн 1 день нед 2'!L69+'Вт День 2 Нед 2'!M69+'Ср День 3 Нед 2'!K69+'Чт День 4 Нед 2'!L69+'Чт День 4 Нед 2'!M69+'Пт День 5 Нед 2'!K69+'Сб День 6 Нед 2'!L69</f>
        <v>0</v>
      </c>
      <c r="E69" s="183">
        <f>'Пн 1 день нед 2'!S69+'Пн 1 день нед 2'!T69+'Вт День 2 Нед 2'!T69+'Ср День 3 Нед 2'!R69+'Чт День 4 Нед 2'!T69+'Чт День 4 Нед 2'!U69+'Пт День 5 Нед 2'!P69+'Сб День 6 Нед 2'!S69</f>
        <v>0</v>
      </c>
      <c r="F69" s="183">
        <f>'Сб День 6 Нед 2'!X69+'Пт День 5 Нед 2'!S69+'Чт День 4 Нед 2'!X69+'Ср День 3 Нед 2'!V69+'Вт День 2 Нед 2'!X69+'Пн 1 день нед 2'!W69</f>
        <v>0</v>
      </c>
      <c r="G69" s="183" t="e">
        <f>'Сб День 6 Нед 2'!AB69+'Пт День 5 Нед 2'!W69+'Ср День 3 Нед 2'!#REF!+'Вт День 2 Нед 2'!#REF!+'Пн 1 день нед 2'!AA69</f>
        <v>#REF!</v>
      </c>
      <c r="H69" s="38">
        <f>'Сб День 6 Нед 2'!AF69+'Пт День 5 Нед 2'!AA69+'Чт День 4 Нед 2'!AB69+'Ср День 3 Нед 2'!Z69+'Вт День 2 Нед 2'!AB69+'Пн 1 день нед 2'!AE69</f>
        <v>2.7300000000000001E-2</v>
      </c>
      <c r="I69" s="177">
        <f t="shared" si="0"/>
        <v>2.7300000000000001E-2</v>
      </c>
    </row>
    <row r="70" spans="1:9" ht="15" customHeight="1" x14ac:dyDescent="0.25">
      <c r="A70" s="67">
        <v>58</v>
      </c>
      <c r="B70" s="251" t="s">
        <v>55</v>
      </c>
      <c r="C70" s="17" t="s">
        <v>12</v>
      </c>
      <c r="D70" s="183">
        <f>'Пн 1 день нед 2'!K70+'Пн 1 день нед 2'!L70+'Вт День 2 Нед 2'!M70+'Ср День 3 Нед 2'!K70+'Чт День 4 Нед 2'!L70+'Чт День 4 Нед 2'!M70+'Пт День 5 Нед 2'!K70+'Сб День 6 Нед 2'!L70</f>
        <v>0</v>
      </c>
      <c r="E70" s="183">
        <f>'Пн 1 день нед 2'!S70+'Пн 1 день нед 2'!T70+'Вт День 2 Нед 2'!T70+'Ср День 3 Нед 2'!R70+'Чт День 4 Нед 2'!T70+'Чт День 4 Нед 2'!U70+'Пт День 5 Нед 2'!P70+'Сб День 6 Нед 2'!S70</f>
        <v>0</v>
      </c>
      <c r="F70" s="183">
        <f>'Сб День 6 Нед 2'!X70+'Пт День 5 Нед 2'!S70+'Чт День 4 Нед 2'!X70+'Ср День 3 Нед 2'!V70+'Вт День 2 Нед 2'!X70+'Пн 1 день нед 2'!W70</f>
        <v>0</v>
      </c>
      <c r="G70" s="183" t="e">
        <f>'Сб День 6 Нед 2'!AB70+'Пт День 5 Нед 2'!W70+'Ср День 3 Нед 2'!#REF!+'Вт День 2 Нед 2'!#REF!+'Пн 1 день нед 2'!AA70</f>
        <v>#REF!</v>
      </c>
      <c r="H70" s="38">
        <f>'Сб День 6 Нед 2'!AF70+'Пт День 5 Нед 2'!AA70+'Чт День 4 Нед 2'!AB70+'Ср День 3 Нед 2'!Z70+'Вт День 2 Нед 2'!AB70+'Пн 1 день нед 2'!AE70</f>
        <v>0</v>
      </c>
      <c r="I70" s="177">
        <f t="shared" si="0"/>
        <v>0</v>
      </c>
    </row>
    <row r="71" spans="1:9" x14ac:dyDescent="0.25">
      <c r="A71" s="67">
        <v>59</v>
      </c>
      <c r="B71" s="251" t="s">
        <v>56</v>
      </c>
      <c r="C71" s="17" t="s">
        <v>12</v>
      </c>
      <c r="D71" s="183">
        <f>'Пн 1 день нед 2'!K71+'Пн 1 день нед 2'!L71+'Вт День 2 Нед 2'!M71+'Ср День 3 Нед 2'!K71+'Чт День 4 Нед 2'!L71+'Чт День 4 Нед 2'!M71+'Пт День 5 Нед 2'!K71+'Сб День 6 Нед 2'!L71</f>
        <v>7.6999999999999994E-3</v>
      </c>
      <c r="E71" s="183">
        <f>'Пн 1 день нед 2'!S71+'Пн 1 день нед 2'!T71+'Вт День 2 Нед 2'!T71+'Ср День 3 Нед 2'!R71+'Чт День 4 Нед 2'!T71+'Чт День 4 Нед 2'!U71+'Пт День 5 Нед 2'!P71+'Сб День 6 Нед 2'!S71</f>
        <v>6.0999999999999995E-3</v>
      </c>
      <c r="F71" s="183">
        <f>'Сб День 6 Нед 2'!X71+'Пт День 5 Нед 2'!S71+'Чт День 4 Нед 2'!X71+'Ср День 3 Нед 2'!V71+'Вт День 2 Нед 2'!X71+'Пн 1 день нед 2'!W71</f>
        <v>0</v>
      </c>
      <c r="G71" s="183" t="e">
        <f>'Сб День 6 Нед 2'!AB71+'Пт День 5 Нед 2'!W71+'Ср День 3 Нед 2'!#REF!+'Вт День 2 Нед 2'!#REF!+'Пн 1 день нед 2'!AA71</f>
        <v>#REF!</v>
      </c>
      <c r="H71" s="38">
        <f>'Сб День 6 Нед 2'!AF71+'Пт День 5 Нед 2'!AA71+'Чт День 4 Нед 2'!AB71+'Ср День 3 Нед 2'!Z71+'Вт День 2 Нед 2'!AB71+'Пн 1 день нед 2'!AE71</f>
        <v>1.5E-3</v>
      </c>
      <c r="I71" s="177">
        <f t="shared" si="0"/>
        <v>1.5299999999999999E-2</v>
      </c>
    </row>
    <row r="72" spans="1:9" ht="15" customHeight="1" x14ac:dyDescent="0.25">
      <c r="A72" s="67">
        <v>60</v>
      </c>
      <c r="B72" s="50" t="s">
        <v>107</v>
      </c>
      <c r="C72" s="55" t="s">
        <v>12</v>
      </c>
      <c r="D72" s="183">
        <f>'Пн 1 день нед 2'!K72+'Пн 1 день нед 2'!L72+'Вт День 2 Нед 2'!M72+'Ср День 3 Нед 2'!K72+'Чт День 4 Нед 2'!L72+'Чт День 4 Нед 2'!M72+'Пт День 5 Нед 2'!K72+'Сб День 6 Нед 2'!L72</f>
        <v>0</v>
      </c>
      <c r="E72" s="183">
        <f>'Пн 1 день нед 2'!S72+'Пн 1 день нед 2'!T72+'Вт День 2 Нед 2'!T72+'Ср День 3 Нед 2'!R72+'Чт День 4 Нед 2'!T72+'Чт День 4 Нед 2'!U72+'Пт День 5 Нед 2'!P72+'Сб День 6 Нед 2'!S72</f>
        <v>0</v>
      </c>
      <c r="F72" s="183">
        <f>'Сб День 6 Нед 2'!X72+'Пт День 5 Нед 2'!S72+'Чт День 4 Нед 2'!X72+'Ср День 3 Нед 2'!V72+'Вт День 2 Нед 2'!X72+'Пн 1 день нед 2'!W72</f>
        <v>0</v>
      </c>
      <c r="G72" s="183" t="e">
        <f>'Сб День 6 Нед 2'!AB72+'Пт День 5 Нед 2'!W72+'Ср День 3 Нед 2'!#REF!+'Вт День 2 Нед 2'!#REF!+'Пн 1 день нед 2'!AA72</f>
        <v>#REF!</v>
      </c>
      <c r="H72" s="38">
        <f>'Сб День 6 Нед 2'!AF72+'Пт День 5 Нед 2'!AA72+'Чт День 4 Нед 2'!AB72+'Ср День 3 Нед 2'!Z72+'Вт День 2 Нед 2'!AB72+'Пн 1 день нед 2'!AE72</f>
        <v>0</v>
      </c>
      <c r="I72" s="177">
        <f t="shared" ref="I72:I135" si="1">D72+E72+F72+H72</f>
        <v>0</v>
      </c>
    </row>
    <row r="73" spans="1:9" x14ac:dyDescent="0.25">
      <c r="A73" s="15"/>
      <c r="B73" s="313" t="s">
        <v>178</v>
      </c>
      <c r="C73" s="7"/>
      <c r="D73" s="183"/>
      <c r="E73" s="183"/>
      <c r="F73" s="183"/>
      <c r="G73" s="183" t="e">
        <f>'Сб День 6 Нед 2'!AB73+'Пт День 5 Нед 2'!W73+'Ср День 3 Нед 2'!#REF!+'Вт День 2 Нед 2'!#REF!+'Пн 1 день нед 2'!AA73</f>
        <v>#REF!</v>
      </c>
      <c r="H73" s="38"/>
      <c r="I73" s="177"/>
    </row>
    <row r="74" spans="1:9" x14ac:dyDescent="0.25">
      <c r="A74" s="15">
        <v>61</v>
      </c>
      <c r="B74" s="251" t="s">
        <v>57</v>
      </c>
      <c r="C74" s="17" t="s">
        <v>12</v>
      </c>
      <c r="D74" s="183">
        <f>'Пн 1 день нед 2'!K74+'Пн 1 день нед 2'!L74+'Вт День 2 Нед 2'!M74+'Ср День 3 Нед 2'!K74+'Чт День 4 Нед 2'!L74+'Чт День 4 Нед 2'!M74+'Пт День 5 Нед 2'!K74+'Сб День 6 Нед 2'!L74</f>
        <v>1.5E-3</v>
      </c>
      <c r="E74" s="183">
        <f>'Пн 1 день нед 2'!S74+'Пн 1 день нед 2'!T74+'Вт День 2 Нед 2'!T74+'Ср День 3 Нед 2'!R74+'Чт День 4 Нед 2'!T74+'Чт День 4 Нед 2'!U74+'Пт День 5 Нед 2'!P74+'Сб День 6 Нед 2'!S74</f>
        <v>2E-3</v>
      </c>
      <c r="F74" s="183">
        <f>'Сб День 6 Нед 2'!X74+'Пт День 5 Нед 2'!S74+'Чт День 4 Нед 2'!X74+'Ср День 3 Нед 2'!V74+'Вт День 2 Нед 2'!X74+'Пн 1 день нед 2'!W74</f>
        <v>7.000000000000001E-3</v>
      </c>
      <c r="G74" s="183" t="e">
        <f>'Сб День 6 Нед 2'!AB74+'Пт День 5 Нед 2'!W74+'Ср День 3 Нед 2'!#REF!+'Вт День 2 Нед 2'!#REF!+'Пн 1 день нед 2'!AA74</f>
        <v>#REF!</v>
      </c>
      <c r="H74" s="38">
        <f>'Сб День 6 Нед 2'!AF74+'Пт День 5 Нед 2'!AA74+'Чт День 4 Нед 2'!AB74+'Ср День 3 Нед 2'!Z74+'Вт День 2 Нед 2'!AB74+'Пн 1 день нед 2'!AE74</f>
        <v>2E-3</v>
      </c>
      <c r="I74" s="177">
        <f t="shared" si="1"/>
        <v>1.2500000000000001E-2</v>
      </c>
    </row>
    <row r="75" spans="1:9" x14ac:dyDescent="0.25">
      <c r="A75" s="15">
        <v>62</v>
      </c>
      <c r="B75" s="251" t="s">
        <v>58</v>
      </c>
      <c r="C75" s="17" t="s">
        <v>12</v>
      </c>
      <c r="D75" s="183">
        <f>'Пн 1 день нед 2'!K75+'Пн 1 день нед 2'!L75+'Вт День 2 Нед 2'!M75+'Ср День 3 Нед 2'!K75+'Чт День 4 Нед 2'!L75+'Чт День 4 Нед 2'!M75+'Пт День 5 Нед 2'!K75+'Сб День 6 Нед 2'!L75</f>
        <v>0</v>
      </c>
      <c r="E75" s="183">
        <f>'Пн 1 день нед 2'!S75+'Пн 1 день нед 2'!T75+'Вт День 2 Нед 2'!T75+'Ср День 3 Нед 2'!R75+'Чт День 4 Нед 2'!T75+'Чт День 4 Нед 2'!U75+'Пт День 5 Нед 2'!P75+'Сб День 6 Нед 2'!S75</f>
        <v>0</v>
      </c>
      <c r="F75" s="183">
        <f>'Сб День 6 Нед 2'!X75+'Пт День 5 Нед 2'!S75+'Чт День 4 Нед 2'!X75+'Ср День 3 Нед 2'!V75+'Вт День 2 Нед 2'!X75+'Пн 1 день нед 2'!W75</f>
        <v>0</v>
      </c>
      <c r="G75" s="183" t="e">
        <f>'Сб День 6 Нед 2'!AB75+'Пт День 5 Нед 2'!W75+'Ср День 3 Нед 2'!#REF!+'Вт День 2 Нед 2'!#REF!+'Пн 1 день нед 2'!AA75</f>
        <v>#REF!</v>
      </c>
      <c r="H75" s="38">
        <f>'Сб День 6 Нед 2'!AF75+'Пт День 5 Нед 2'!AA75+'Чт День 4 Нед 2'!AB75+'Ср День 3 Нед 2'!Z75+'Вт День 2 Нед 2'!AB75+'Пн 1 день нед 2'!AE75</f>
        <v>0</v>
      </c>
      <c r="I75" s="177">
        <f t="shared" si="1"/>
        <v>0</v>
      </c>
    </row>
    <row r="76" spans="1:9" x14ac:dyDescent="0.25">
      <c r="A76" s="15">
        <v>63</v>
      </c>
      <c r="B76" s="251" t="s">
        <v>59</v>
      </c>
      <c r="C76" s="17" t="s">
        <v>12</v>
      </c>
      <c r="D76" s="183">
        <f>'Пн 1 день нед 2'!K76+'Пн 1 день нед 2'!L76+'Вт День 2 Нед 2'!M76+'Ср День 3 Нед 2'!K76+'Чт День 4 Нед 2'!L76+'Чт День 4 Нед 2'!M76+'Пт День 5 Нед 2'!K76+'Сб День 6 Нед 2'!L76</f>
        <v>0</v>
      </c>
      <c r="E76" s="183">
        <f>'Пн 1 день нед 2'!S76+'Пн 1 день нед 2'!T76+'Вт День 2 Нед 2'!T76+'Ср День 3 Нед 2'!R76+'Чт День 4 Нед 2'!T76+'Чт День 4 Нед 2'!U76+'Пт День 5 Нед 2'!P76+'Сб День 6 Нед 2'!S76</f>
        <v>0</v>
      </c>
      <c r="F76" s="183">
        <f>'Сб День 6 Нед 2'!X76+'Пт День 5 Нед 2'!S76+'Чт День 4 Нед 2'!X76+'Ср День 3 Нед 2'!V76+'Вт День 2 Нед 2'!X76+'Пн 1 день нед 2'!W76</f>
        <v>0</v>
      </c>
      <c r="G76" s="183" t="e">
        <f>'Сб День 6 Нед 2'!AB76+'Пт День 5 Нед 2'!W76+'Ср День 3 Нед 2'!#REF!+'Вт День 2 Нед 2'!#REF!+'Пн 1 день нед 2'!AA76</f>
        <v>#REF!</v>
      </c>
      <c r="H76" s="38">
        <f>'Сб День 6 Нед 2'!AF76+'Пт День 5 Нед 2'!AA76+'Чт День 4 Нед 2'!AB76+'Ср День 3 Нед 2'!Z76+'Вт День 2 Нед 2'!AB76+'Пн 1 день нед 2'!AE76</f>
        <v>0</v>
      </c>
      <c r="I76" s="177">
        <f t="shared" si="1"/>
        <v>0</v>
      </c>
    </row>
    <row r="77" spans="1:9" x14ac:dyDescent="0.25">
      <c r="A77" s="15">
        <v>64</v>
      </c>
      <c r="B77" s="251" t="s">
        <v>60</v>
      </c>
      <c r="C77" s="17" t="s">
        <v>12</v>
      </c>
      <c r="D77" s="183">
        <f>'Пн 1 день нед 2'!K77+'Пн 1 день нед 2'!L77+'Вт День 2 Нед 2'!M77+'Ср День 3 Нед 2'!K77+'Чт День 4 Нед 2'!L77+'Чт День 4 Нед 2'!M77+'Пт День 5 Нед 2'!K77+'Сб День 6 Нед 2'!L77</f>
        <v>0</v>
      </c>
      <c r="E77" s="183">
        <f>'Пн 1 день нед 2'!S77+'Пн 1 день нед 2'!T77+'Вт День 2 Нед 2'!T77+'Ср День 3 Нед 2'!R77+'Чт День 4 Нед 2'!T77+'Чт День 4 Нед 2'!U77+'Пт День 5 Нед 2'!P77+'Сб День 6 Нед 2'!S77</f>
        <v>0</v>
      </c>
      <c r="F77" s="183">
        <f>'Сб День 6 Нед 2'!X77+'Пт День 5 Нед 2'!S77+'Чт День 4 Нед 2'!X77+'Ср День 3 Нед 2'!V77+'Вт День 2 Нед 2'!X77+'Пн 1 день нед 2'!W77</f>
        <v>0</v>
      </c>
      <c r="G77" s="183" t="e">
        <f>'Сб День 6 Нед 2'!AB77+'Пт День 5 Нед 2'!W77+'Ср День 3 Нед 2'!#REF!+'Вт День 2 Нед 2'!#REF!+'Пн 1 день нед 2'!AA77</f>
        <v>#REF!</v>
      </c>
      <c r="H77" s="38">
        <f>'Сб День 6 Нед 2'!AF77+'Пт День 5 Нед 2'!AA77+'Чт День 4 Нед 2'!AB77+'Ср День 3 Нед 2'!Z77+'Вт День 2 Нед 2'!AB77+'Пн 1 день нед 2'!AE77</f>
        <v>0</v>
      </c>
      <c r="I77" s="177">
        <f t="shared" si="1"/>
        <v>0</v>
      </c>
    </row>
    <row r="78" spans="1:9" ht="15" customHeight="1" x14ac:dyDescent="0.25">
      <c r="A78" s="15">
        <v>65</v>
      </c>
      <c r="B78" s="251" t="s">
        <v>175</v>
      </c>
      <c r="C78" s="17" t="s">
        <v>12</v>
      </c>
      <c r="D78" s="183">
        <f>'Пн 1 день нед 2'!K78+'Пн 1 день нед 2'!L78+'Вт День 2 Нед 2'!M78+'Ср День 3 Нед 2'!K78+'Чт День 4 Нед 2'!L78+'Чт День 4 Нед 2'!M78+'Пт День 5 Нед 2'!K78+'Сб День 6 Нед 2'!L78</f>
        <v>0</v>
      </c>
      <c r="E78" s="183">
        <f>'Пн 1 день нед 2'!S78+'Пн 1 день нед 2'!T78+'Вт День 2 Нед 2'!T78+'Ср День 3 Нед 2'!R78+'Чт День 4 Нед 2'!T78+'Чт День 4 Нед 2'!U78+'Пт День 5 Нед 2'!P78+'Сб День 6 Нед 2'!S78</f>
        <v>0</v>
      </c>
      <c r="F78" s="183">
        <f>'Сб День 6 Нед 2'!X78+'Пт День 5 Нед 2'!S78+'Чт День 4 Нед 2'!X78+'Ср День 3 Нед 2'!V78+'Вт День 2 Нед 2'!X78+'Пн 1 день нед 2'!W78</f>
        <v>0</v>
      </c>
      <c r="G78" s="183" t="e">
        <f>'Сб День 6 Нед 2'!AB78+'Пт День 5 Нед 2'!W78+'Ср День 3 Нед 2'!#REF!+'Вт День 2 Нед 2'!#REF!+'Пн 1 день нед 2'!AA78</f>
        <v>#REF!</v>
      </c>
      <c r="H78" s="38">
        <f>'Сб День 6 Нед 2'!AF78+'Пт День 5 Нед 2'!AA78+'Чт День 4 Нед 2'!AB78+'Ср День 3 Нед 2'!Z78+'Вт День 2 Нед 2'!AB78+'Пн 1 день нед 2'!AE78</f>
        <v>0</v>
      </c>
      <c r="I78" s="177">
        <f t="shared" si="1"/>
        <v>0</v>
      </c>
    </row>
    <row r="79" spans="1:9" ht="15" customHeight="1" x14ac:dyDescent="0.25">
      <c r="A79" s="15"/>
      <c r="B79" s="313" t="s">
        <v>176</v>
      </c>
      <c r="C79" s="7"/>
      <c r="D79" s="183"/>
      <c r="E79" s="183"/>
      <c r="F79" s="183"/>
      <c r="G79" s="183" t="e">
        <f>'Сб День 6 Нед 2'!AB79+'Пт День 5 Нед 2'!W79+'Ср День 3 Нед 2'!#REF!+'Вт День 2 Нед 2'!#REF!+'Пн 1 день нед 2'!AA79</f>
        <v>#REF!</v>
      </c>
      <c r="H79" s="38"/>
      <c r="I79" s="177"/>
    </row>
    <row r="80" spans="1:9" ht="15" customHeight="1" x14ac:dyDescent="0.25">
      <c r="A80" s="15">
        <v>66</v>
      </c>
      <c r="B80" s="252" t="s">
        <v>66</v>
      </c>
      <c r="C80" s="20" t="s">
        <v>12</v>
      </c>
      <c r="D80" s="183">
        <f>'Пн 1 день нед 2'!K80+'Пн 1 день нед 2'!L80+'Вт День 2 Нед 2'!M80+'Ср День 3 Нед 2'!K80+'Чт День 4 Нед 2'!L80+'Чт День 4 Нед 2'!M80+'Пт День 5 Нед 2'!K80+'Сб День 6 Нед 2'!L80</f>
        <v>8.1600000000000006E-2</v>
      </c>
      <c r="E80" s="183">
        <f>'Пн 1 день нед 2'!S80+'Пн 1 день нед 2'!T80+'Вт День 2 Нед 2'!T80+'Ср День 3 Нед 2'!R80+'Чт День 4 Нед 2'!T80+'Чт День 4 Нед 2'!U80+'Пт День 5 Нед 2'!P80+'Сб День 6 Нед 2'!S80</f>
        <v>6.1200000000000004E-2</v>
      </c>
      <c r="F80" s="183">
        <f>'Сб День 6 Нед 2'!X80+'Пт День 5 Нед 2'!S80+'Чт День 4 Нед 2'!X80+'Ср День 3 Нед 2'!V80+'Вт День 2 Нед 2'!X80+'Пн 1 день нед 2'!W80</f>
        <v>0</v>
      </c>
      <c r="G80" s="183" t="e">
        <f>'Сб День 6 Нед 2'!AB80+'Пт День 5 Нед 2'!W80+'Ср День 3 Нед 2'!#REF!+'Вт День 2 Нед 2'!#REF!+'Пн 1 день нед 2'!AA80</f>
        <v>#REF!</v>
      </c>
      <c r="H80" s="38">
        <f>'Сб День 6 Нед 2'!AF80+'Пт День 5 Нед 2'!AA80+'Чт День 4 Нед 2'!AB80+'Ср День 3 Нед 2'!Z80+'Вт День 2 Нед 2'!AB80+'Пн 1 день нед 2'!AE80</f>
        <v>2.0400000000000001E-2</v>
      </c>
      <c r="I80" s="177">
        <f t="shared" si="1"/>
        <v>0.16320000000000001</v>
      </c>
    </row>
    <row r="81" spans="1:9" ht="15" customHeight="1" x14ac:dyDescent="0.25">
      <c r="A81" s="15">
        <v>67</v>
      </c>
      <c r="B81" s="252" t="s">
        <v>67</v>
      </c>
      <c r="C81" s="20" t="s">
        <v>12</v>
      </c>
      <c r="D81" s="183">
        <f>'Пн 1 день нед 2'!K81+'Пн 1 день нед 2'!L81+'Вт День 2 Нед 2'!M81+'Ср День 3 Нед 2'!K81+'Чт День 4 Нед 2'!L81+'Чт День 4 Нед 2'!M81+'Пт День 5 Нед 2'!K81+'Сб День 6 Нед 2'!L81</f>
        <v>0</v>
      </c>
      <c r="E81" s="183">
        <f>'Пн 1 день нед 2'!S81+'Пн 1 день нед 2'!T81+'Вт День 2 Нед 2'!T81+'Ср День 3 Нед 2'!R81+'Чт День 4 Нед 2'!T81+'Чт День 4 Нед 2'!U81+'Пт День 5 Нед 2'!P81+'Сб День 6 Нед 2'!S81</f>
        <v>0</v>
      </c>
      <c r="F81" s="183">
        <f>'Сб День 6 Нед 2'!X81+'Пт День 5 Нед 2'!S81+'Чт День 4 Нед 2'!X81+'Ср День 3 Нед 2'!V81+'Вт День 2 Нед 2'!X81+'Пн 1 день нед 2'!W81</f>
        <v>0</v>
      </c>
      <c r="G81" s="183" t="e">
        <f>'Сб День 6 Нед 2'!AB81+'Пт День 5 Нед 2'!W81+'Ср День 3 Нед 2'!#REF!+'Вт День 2 Нед 2'!#REF!+'Пн 1 день нед 2'!AA81</f>
        <v>#REF!</v>
      </c>
      <c r="H81" s="38">
        <f>'Сб День 6 Нед 2'!AF81+'Пт День 5 Нед 2'!AA81+'Чт День 4 Нед 2'!AB81+'Ср День 3 Нед 2'!Z81+'Вт День 2 Нед 2'!AB81+'Пн 1 день нед 2'!AE81</f>
        <v>1.0200000000000001E-2</v>
      </c>
      <c r="I81" s="177">
        <f t="shared" si="1"/>
        <v>1.0200000000000001E-2</v>
      </c>
    </row>
    <row r="82" spans="1:9" ht="15" customHeight="1" x14ac:dyDescent="0.25">
      <c r="A82" s="15">
        <v>68</v>
      </c>
      <c r="B82" s="252" t="s">
        <v>68</v>
      </c>
      <c r="C82" s="20" t="s">
        <v>12</v>
      </c>
      <c r="D82" s="183">
        <f>'Пн 1 день нед 2'!K82+'Пн 1 день нед 2'!L82+'Вт День 2 Нед 2'!M82+'Ср День 3 Нед 2'!K82+'Чт День 4 Нед 2'!L82+'Чт День 4 Нед 2'!M82+'Пт День 5 Нед 2'!K82+'Сб День 6 Нед 2'!L82</f>
        <v>0</v>
      </c>
      <c r="E82" s="183">
        <f>'Пн 1 день нед 2'!S82+'Пн 1 день нед 2'!T82+'Вт День 2 Нед 2'!T82+'Ср День 3 Нед 2'!R82+'Чт День 4 Нед 2'!T82+'Чт День 4 Нед 2'!U82+'Пт День 5 Нед 2'!P82+'Сб День 6 Нед 2'!S82</f>
        <v>0</v>
      </c>
      <c r="F82" s="183">
        <f>'Сб День 6 Нед 2'!X82+'Пт День 5 Нед 2'!S82+'Чт День 4 Нед 2'!X82+'Ср День 3 Нед 2'!V82+'Вт День 2 Нед 2'!X82+'Пн 1 день нед 2'!W82</f>
        <v>0</v>
      </c>
      <c r="G82" s="183" t="e">
        <f>'Сб День 6 Нед 2'!AB82+'Пт День 5 Нед 2'!W82+'Ср День 3 Нед 2'!#REF!+'Вт День 2 Нед 2'!#REF!+'Пн 1 день нед 2'!AA82</f>
        <v>#REF!</v>
      </c>
      <c r="H82" s="38">
        <f>'Сб День 6 Нед 2'!AF82+'Пт День 5 Нед 2'!AA82+'Чт День 4 Нед 2'!AB82+'Ср День 3 Нед 2'!Z82+'Вт День 2 Нед 2'!AB82+'Пн 1 день нед 2'!AE82</f>
        <v>0</v>
      </c>
      <c r="I82" s="177">
        <f t="shared" si="1"/>
        <v>0</v>
      </c>
    </row>
    <row r="83" spans="1:9" ht="15" customHeight="1" x14ac:dyDescent="0.25">
      <c r="A83" s="15">
        <v>69</v>
      </c>
      <c r="B83" s="251" t="s">
        <v>69</v>
      </c>
      <c r="C83" s="17" t="s">
        <v>12</v>
      </c>
      <c r="D83" s="183">
        <f>'Пн 1 день нед 2'!K83+'Пн 1 день нед 2'!L83+'Вт День 2 Нед 2'!M83+'Ср День 3 Нед 2'!K83+'Чт День 4 Нед 2'!L83+'Чт День 4 Нед 2'!M83+'Пт День 5 Нед 2'!K83+'Сб День 6 Нед 2'!L83</f>
        <v>0</v>
      </c>
      <c r="E83" s="183">
        <f>'Пн 1 день нед 2'!S83+'Пн 1 день нед 2'!T83+'Вт День 2 Нед 2'!T83+'Ср День 3 Нед 2'!R83+'Чт День 4 Нед 2'!T83+'Чт День 4 Нед 2'!U83+'Пт День 5 Нед 2'!P83+'Сб День 6 Нед 2'!S83</f>
        <v>0</v>
      </c>
      <c r="F83" s="183">
        <f>'Сб День 6 Нед 2'!X83+'Пт День 5 Нед 2'!S83+'Чт День 4 Нед 2'!X83+'Ср День 3 Нед 2'!V83+'Вт День 2 Нед 2'!X83+'Пн 1 день нед 2'!W83</f>
        <v>0</v>
      </c>
      <c r="G83" s="183" t="e">
        <f>'Сб День 6 Нед 2'!AB83+'Пт День 5 Нед 2'!W83+'Ср День 3 Нед 2'!#REF!+'Вт День 2 Нед 2'!#REF!+'Пн 1 день нед 2'!AA83</f>
        <v>#REF!</v>
      </c>
      <c r="H83" s="38">
        <f>'Сб День 6 Нед 2'!AF83+'Пт День 5 Нед 2'!AA83+'Чт День 4 Нед 2'!AB83+'Ср День 3 Нед 2'!Z83+'Вт День 2 Нед 2'!AB83+'Пн 1 день нед 2'!AE83</f>
        <v>1.0200000000000001E-2</v>
      </c>
      <c r="I83" s="177">
        <f t="shared" si="1"/>
        <v>1.0200000000000001E-2</v>
      </c>
    </row>
    <row r="84" spans="1:9" ht="15" customHeight="1" x14ac:dyDescent="0.25">
      <c r="A84" s="15">
        <v>70</v>
      </c>
      <c r="B84" s="251" t="s">
        <v>70</v>
      </c>
      <c r="C84" s="17" t="s">
        <v>12</v>
      </c>
      <c r="D84" s="183">
        <f>'Пн 1 день нед 2'!K84+'Пн 1 день нед 2'!L84+'Вт День 2 Нед 2'!M84+'Ср День 3 Нед 2'!K84+'Чт День 4 Нед 2'!L84+'Чт День 4 Нед 2'!M84+'Пт День 5 Нед 2'!K84+'Сб День 6 Нед 2'!L84</f>
        <v>0</v>
      </c>
      <c r="E84" s="183">
        <f>'Пн 1 день нед 2'!S84+'Пн 1 день нед 2'!T84+'Вт День 2 Нед 2'!T84+'Ср День 3 Нед 2'!R84+'Чт День 4 Нед 2'!T84+'Чт День 4 Нед 2'!U84+'Пт День 5 Нед 2'!P84+'Сб День 6 Нед 2'!S84</f>
        <v>5.0000000000000001E-3</v>
      </c>
      <c r="F84" s="183">
        <f>'Сб День 6 Нед 2'!X84+'Пт День 5 Нед 2'!S84+'Чт День 4 Нед 2'!X84+'Ср День 3 Нед 2'!V84+'Вт День 2 Нед 2'!X84+'Пн 1 день нед 2'!W84</f>
        <v>5.0000000000000001E-3</v>
      </c>
      <c r="G84" s="183" t="e">
        <f>'Сб День 6 Нед 2'!AB84+'Пт День 5 Нед 2'!W84+'Ср День 3 Нед 2'!#REF!+'Вт День 2 Нед 2'!#REF!+'Пн 1 день нед 2'!AA84</f>
        <v>#REF!</v>
      </c>
      <c r="H84" s="38">
        <f>'Сб День 6 Нед 2'!AF84+'Пт День 5 Нед 2'!AA84+'Чт День 4 Нед 2'!AB84+'Ср День 3 Нед 2'!Z84+'Вт День 2 Нед 2'!AB84+'Пн 1 день нед 2'!AE84</f>
        <v>1.5299999999999999E-2</v>
      </c>
      <c r="I84" s="177">
        <f t="shared" si="1"/>
        <v>2.53E-2</v>
      </c>
    </row>
    <row r="85" spans="1:9" ht="15" customHeight="1" x14ac:dyDescent="0.25">
      <c r="A85" s="15">
        <v>71</v>
      </c>
      <c r="B85" s="256" t="s">
        <v>101</v>
      </c>
      <c r="C85" s="17" t="s">
        <v>12</v>
      </c>
      <c r="D85" s="183">
        <f>'Пн 1 день нед 2'!K85+'Пн 1 день нед 2'!L85+'Вт День 2 Нед 2'!M85+'Ср День 3 Нед 2'!K85+'Чт День 4 Нед 2'!L85+'Чт День 4 Нед 2'!M85+'Пт День 5 Нед 2'!K85+'Сб День 6 Нед 2'!L85</f>
        <v>0</v>
      </c>
      <c r="E85" s="183">
        <f>'Пн 1 день нед 2'!S85+'Пн 1 день нед 2'!T85+'Вт День 2 Нед 2'!T85+'Ср День 3 Нед 2'!R85+'Чт День 4 Нед 2'!T85+'Чт День 4 Нед 2'!U85+'Пт День 5 Нед 2'!P85+'Сб День 6 Нед 2'!S85</f>
        <v>0</v>
      </c>
      <c r="F85" s="183">
        <f>'Сб День 6 Нед 2'!X85+'Пт День 5 Нед 2'!S85+'Чт День 4 Нед 2'!X85+'Ср День 3 Нед 2'!V85+'Вт День 2 Нед 2'!X85+'Пн 1 день нед 2'!W85</f>
        <v>0</v>
      </c>
      <c r="G85" s="183" t="e">
        <f>'Сб День 6 Нед 2'!AB85+'Пт День 5 Нед 2'!W85+'Ср День 3 Нед 2'!#REF!+'Вт День 2 Нед 2'!#REF!+'Пн 1 день нед 2'!AA85</f>
        <v>#REF!</v>
      </c>
      <c r="H85" s="38">
        <f>'Сб День 6 Нед 2'!AF85+'Пт День 5 Нед 2'!AA85+'Чт День 4 Нед 2'!AB85+'Ср День 3 Нед 2'!Z85+'Вт День 2 Нед 2'!AB85+'Пн 1 день нед 2'!AE85</f>
        <v>0</v>
      </c>
      <c r="I85" s="177">
        <f t="shared" si="1"/>
        <v>0</v>
      </c>
    </row>
    <row r="86" spans="1:9" ht="15" customHeight="1" x14ac:dyDescent="0.25">
      <c r="A86" s="15">
        <v>72</v>
      </c>
      <c r="B86" s="256" t="s">
        <v>109</v>
      </c>
      <c r="C86" s="17" t="s">
        <v>12</v>
      </c>
      <c r="D86" s="183">
        <f>'Пн 1 день нед 2'!K86+'Пн 1 день нед 2'!L86+'Вт День 2 Нед 2'!M86+'Ср День 3 Нед 2'!K86+'Чт День 4 Нед 2'!L86+'Чт День 4 Нед 2'!M86+'Пт День 5 Нед 2'!K86+'Сб День 6 Нед 2'!L86</f>
        <v>0</v>
      </c>
      <c r="E86" s="183">
        <f>'Пн 1 день нед 2'!S86+'Пн 1 день нед 2'!T86+'Вт День 2 Нед 2'!T86+'Ср День 3 Нед 2'!R86+'Чт День 4 Нед 2'!T86+'Чт День 4 Нед 2'!U86+'Пт День 5 Нед 2'!P86+'Сб День 6 Нед 2'!S86</f>
        <v>0</v>
      </c>
      <c r="F86" s="183">
        <f>'Сб День 6 Нед 2'!X86+'Пт День 5 Нед 2'!S86+'Чт День 4 Нед 2'!X86+'Ср День 3 Нед 2'!V86+'Вт День 2 Нед 2'!X86+'Пн 1 день нед 2'!W86</f>
        <v>0</v>
      </c>
      <c r="G86" s="183" t="e">
        <f>'Сб День 6 Нед 2'!AB86+'Пт День 5 Нед 2'!W86+'Ср День 3 Нед 2'!#REF!+'Вт День 2 Нед 2'!#REF!+'Пн 1 день нед 2'!AA86</f>
        <v>#REF!</v>
      </c>
      <c r="H86" s="38">
        <f>'Сб День 6 Нед 2'!AF86+'Пт День 5 Нед 2'!AA86+'Чт День 4 Нед 2'!AB86+'Ср День 3 Нед 2'!Z86+'Вт День 2 Нед 2'!AB86+'Пн 1 день нед 2'!AE86</f>
        <v>0</v>
      </c>
      <c r="I86" s="177">
        <f t="shared" si="1"/>
        <v>0</v>
      </c>
    </row>
    <row r="87" spans="1:9" ht="15" customHeight="1" x14ac:dyDescent="0.25">
      <c r="A87" s="15">
        <v>73</v>
      </c>
      <c r="B87" s="256" t="s">
        <v>110</v>
      </c>
      <c r="C87" s="17" t="s">
        <v>12</v>
      </c>
      <c r="D87" s="183">
        <f>'Пн 1 день нед 2'!K87+'Пн 1 день нед 2'!L87+'Вт День 2 Нед 2'!M87+'Ср День 3 Нед 2'!K87+'Чт День 4 Нед 2'!L87+'Чт День 4 Нед 2'!M87+'Пт День 5 Нед 2'!K87+'Сб День 6 Нед 2'!L87</f>
        <v>0</v>
      </c>
      <c r="E87" s="183">
        <f>'Пн 1 день нед 2'!S87+'Пн 1 день нед 2'!T87+'Вт День 2 Нед 2'!T87+'Ср День 3 Нед 2'!R87+'Чт День 4 Нед 2'!T87+'Чт День 4 Нед 2'!U87+'Пт День 5 Нед 2'!P87+'Сб День 6 Нед 2'!S87</f>
        <v>0</v>
      </c>
      <c r="F87" s="183">
        <f>'Сб День 6 Нед 2'!X87+'Пт День 5 Нед 2'!S87+'Чт День 4 Нед 2'!X87+'Ср День 3 Нед 2'!V87+'Вт День 2 Нед 2'!X87+'Пн 1 день нед 2'!W87</f>
        <v>0</v>
      </c>
      <c r="G87" s="183" t="e">
        <f>'Сб День 6 Нед 2'!AB87+'Пт День 5 Нед 2'!W87+'Ср День 3 Нед 2'!#REF!+'Вт День 2 Нед 2'!#REF!+'Пн 1 день нед 2'!AA87</f>
        <v>#REF!</v>
      </c>
      <c r="H87" s="38">
        <f>'Сб День 6 Нед 2'!AF87+'Пт День 5 Нед 2'!AA87+'Чт День 4 Нед 2'!AB87+'Ср День 3 Нед 2'!Z87+'Вт День 2 Нед 2'!AB87+'Пн 1 день нед 2'!AE87</f>
        <v>0</v>
      </c>
      <c r="I87" s="177">
        <f t="shared" si="1"/>
        <v>0</v>
      </c>
    </row>
    <row r="88" spans="1:9" ht="15" customHeight="1" x14ac:dyDescent="0.25">
      <c r="A88" s="15">
        <v>74</v>
      </c>
      <c r="B88" s="256" t="s">
        <v>179</v>
      </c>
      <c r="C88" s="23" t="s">
        <v>12</v>
      </c>
      <c r="D88" s="183">
        <f>'Пн 1 день нед 2'!K88+'Пн 1 день нед 2'!L88+'Вт День 2 Нед 2'!M88+'Ср День 3 Нед 2'!K88+'Чт День 4 Нед 2'!L88+'Чт День 4 Нед 2'!M88+'Пт День 5 Нед 2'!K88+'Сб День 6 Нед 2'!L88</f>
        <v>0</v>
      </c>
      <c r="E88" s="183">
        <f>'Пн 1 день нед 2'!S88+'Пн 1 день нед 2'!T88+'Вт День 2 Нед 2'!T88+'Ср День 3 Нед 2'!R88+'Чт День 4 Нед 2'!T88+'Чт День 4 Нед 2'!U88+'Пт День 5 Нед 2'!P88+'Сб День 6 Нед 2'!S88</f>
        <v>0</v>
      </c>
      <c r="F88" s="183">
        <f>'Сб День 6 Нед 2'!X88+'Пт День 5 Нед 2'!S88+'Чт День 4 Нед 2'!X88+'Ср День 3 Нед 2'!V88+'Вт День 2 Нед 2'!X88+'Пн 1 день нед 2'!W88</f>
        <v>0</v>
      </c>
      <c r="G88" s="183" t="e">
        <f>'Сб День 6 Нед 2'!AB88+'Пт День 5 Нед 2'!W88+'Ср День 3 Нед 2'!#REF!+'Вт День 2 Нед 2'!#REF!+'Пн 1 день нед 2'!AA88</f>
        <v>#REF!</v>
      </c>
      <c r="H88" s="38">
        <f>'Сб День 6 Нед 2'!AF88+'Пт День 5 Нед 2'!AA88+'Чт День 4 Нед 2'!AB88+'Ср День 3 Нед 2'!Z88+'Вт День 2 Нед 2'!AB88+'Пн 1 день нед 2'!AE88</f>
        <v>0</v>
      </c>
      <c r="I88" s="177">
        <f t="shared" si="1"/>
        <v>0</v>
      </c>
    </row>
    <row r="89" spans="1:9" ht="15" customHeight="1" x14ac:dyDescent="0.25">
      <c r="A89" s="15">
        <v>75</v>
      </c>
      <c r="B89" s="256" t="s">
        <v>180</v>
      </c>
      <c r="C89" s="23" t="s">
        <v>12</v>
      </c>
      <c r="D89" s="183">
        <f>'Пн 1 день нед 2'!K89+'Пн 1 день нед 2'!L89+'Вт День 2 Нед 2'!M89+'Ср День 3 Нед 2'!K89+'Чт День 4 Нед 2'!L89+'Чт День 4 Нед 2'!M89+'Пт День 5 Нед 2'!K89+'Сб День 6 Нед 2'!L89</f>
        <v>0</v>
      </c>
      <c r="E89" s="183">
        <f>'Пн 1 день нед 2'!S89+'Пн 1 день нед 2'!T89+'Вт День 2 Нед 2'!T89+'Ср День 3 Нед 2'!R89+'Чт День 4 Нед 2'!T89+'Чт День 4 Нед 2'!U89+'Пт День 5 Нед 2'!P89+'Сб День 6 Нед 2'!S89</f>
        <v>0</v>
      </c>
      <c r="F89" s="183">
        <f>'Сб День 6 Нед 2'!X89+'Пт День 5 Нед 2'!S89+'Чт День 4 Нед 2'!X89+'Ср День 3 Нед 2'!V89+'Вт День 2 Нед 2'!X89+'Пн 1 день нед 2'!W89</f>
        <v>0</v>
      </c>
      <c r="G89" s="183" t="e">
        <f>'Сб День 6 Нед 2'!AB89+'Пт День 5 Нед 2'!W89+'Ср День 3 Нед 2'!#REF!+'Вт День 2 Нед 2'!#REF!+'Пн 1 день нед 2'!AA89</f>
        <v>#REF!</v>
      </c>
      <c r="H89" s="38">
        <f>'Сб День 6 Нед 2'!AF89+'Пт День 5 Нед 2'!AA89+'Чт День 4 Нед 2'!AB89+'Ср День 3 Нед 2'!Z89+'Вт День 2 Нед 2'!AB89+'Пн 1 день нед 2'!AE89</f>
        <v>0</v>
      </c>
      <c r="I89" s="177">
        <f t="shared" si="1"/>
        <v>0</v>
      </c>
    </row>
    <row r="90" spans="1:9" ht="15" customHeight="1" x14ac:dyDescent="0.25">
      <c r="A90" s="15"/>
      <c r="B90" s="314" t="s">
        <v>186</v>
      </c>
      <c r="C90" s="20"/>
      <c r="D90" s="183">
        <f>'Пн 1 день нед 2'!K90+'Пн 1 день нед 2'!L90+'Вт День 2 Нед 2'!M90+'Ср День 3 Нед 2'!K90+'Чт День 4 Нед 2'!L90+'Чт День 4 Нед 2'!M90+'Пт День 5 Нед 2'!K90+'Сб День 6 Нед 2'!L90</f>
        <v>0</v>
      </c>
      <c r="E90" s="183"/>
      <c r="F90" s="183"/>
      <c r="G90" s="183" t="e">
        <f>'Сб День 6 Нед 2'!AB90+'Пт День 5 Нед 2'!W90+'Ср День 3 Нед 2'!#REF!+'Вт День 2 Нед 2'!#REF!+'Пн 1 день нед 2'!AA90</f>
        <v>#REF!</v>
      </c>
      <c r="H90" s="38"/>
      <c r="I90" s="177"/>
    </row>
    <row r="91" spans="1:9" ht="15" customHeight="1" x14ac:dyDescent="0.25">
      <c r="A91" s="15">
        <v>76</v>
      </c>
      <c r="B91" s="259" t="s">
        <v>204</v>
      </c>
      <c r="C91" s="20" t="s">
        <v>45</v>
      </c>
      <c r="D91" s="183">
        <f>'Пн 1 день нед 2'!K91+'Пн 1 день нед 2'!L91+'Вт День 2 Нед 2'!M91+'Ср День 3 Нед 2'!K91+'Чт День 4 Нед 2'!L91+'Чт День 4 Нед 2'!M91+'Пт День 5 Нед 2'!K91+'Сб День 6 Нед 2'!L91</f>
        <v>0</v>
      </c>
      <c r="E91" s="183">
        <f>'Пн 1 день нед 2'!S91+'Пн 1 день нед 2'!T91+'Вт День 2 Нед 2'!T91+'Ср День 3 Нед 2'!R91+'Чт День 4 Нед 2'!T91+'Чт День 4 Нед 2'!U91+'Пт День 5 Нед 2'!P91+'Сб День 6 Нед 2'!S91</f>
        <v>0</v>
      </c>
      <c r="F91" s="183">
        <f>'Сб День 6 Нед 2'!X91+'Пт День 5 Нед 2'!S91+'Чт День 4 Нед 2'!X91+'Ср День 3 Нед 2'!V91+'Вт День 2 Нед 2'!X91+'Пн 1 день нед 2'!W91</f>
        <v>0</v>
      </c>
      <c r="G91" s="183" t="e">
        <f>'Сб День 6 Нед 2'!AB91+'Пт День 5 Нед 2'!W91+'Ср День 3 Нед 2'!#REF!+'Вт День 2 Нед 2'!#REF!+'Пн 1 день нед 2'!AA91</f>
        <v>#REF!</v>
      </c>
      <c r="H91" s="38">
        <f>'Сб День 6 Нед 2'!AF91+'Пт День 5 Нед 2'!AA91+'Чт День 4 Нед 2'!AB91+'Ср День 3 Нед 2'!Z91+'Вт День 2 Нед 2'!AB91+'Пн 1 день нед 2'!AE91</f>
        <v>0</v>
      </c>
      <c r="I91" s="177">
        <f t="shared" si="1"/>
        <v>0</v>
      </c>
    </row>
    <row r="92" spans="1:9" ht="15" customHeight="1" x14ac:dyDescent="0.25">
      <c r="A92" s="15">
        <v>77</v>
      </c>
      <c r="B92" s="252" t="s">
        <v>2</v>
      </c>
      <c r="C92" s="20" t="s">
        <v>45</v>
      </c>
      <c r="D92" s="183">
        <f>'Пн 1 день нед 2'!K92+'Пн 1 день нед 2'!L92+'Вт День 2 Нед 2'!M92+'Ср День 3 Нед 2'!K92+'Чт День 4 Нед 2'!L92+'Чт День 4 Нед 2'!M92+'Пт День 5 Нед 2'!K92+'Сб День 6 Нед 2'!L92</f>
        <v>0</v>
      </c>
      <c r="E92" s="183">
        <f>'Пн 1 день нед 2'!S92+'Пн 1 день нед 2'!T92+'Вт День 2 Нед 2'!T92+'Ср День 3 Нед 2'!R92+'Чт День 4 Нед 2'!T92+'Чт День 4 Нед 2'!U92+'Пт День 5 Нед 2'!P92+'Сб День 6 Нед 2'!S92</f>
        <v>0</v>
      </c>
      <c r="F92" s="183">
        <f>'Сб День 6 Нед 2'!X92+'Пт День 5 Нед 2'!S92+'Чт День 4 Нед 2'!X92+'Ср День 3 Нед 2'!V92+'Вт День 2 Нед 2'!X92+'Пн 1 день нед 2'!W92</f>
        <v>0</v>
      </c>
      <c r="G92" s="183" t="e">
        <f>'Сб День 6 Нед 2'!AB92+'Пт День 5 Нед 2'!W92+'Ср День 3 Нед 2'!#REF!+'Вт День 2 Нед 2'!#REF!+'Пн 1 день нед 2'!AA92</f>
        <v>#REF!</v>
      </c>
      <c r="H92" s="38">
        <f>'Сб День 6 Нед 2'!AF92+'Пт День 5 Нед 2'!AA92+'Чт День 4 Нед 2'!AB92+'Ср День 3 Нед 2'!Z92+'Вт День 2 Нед 2'!AB92+'Пн 1 день нед 2'!AE92</f>
        <v>0</v>
      </c>
      <c r="I92" s="177">
        <f t="shared" si="1"/>
        <v>0</v>
      </c>
    </row>
    <row r="93" spans="1:9" x14ac:dyDescent="0.25">
      <c r="A93" s="15"/>
      <c r="B93" s="314" t="s">
        <v>181</v>
      </c>
      <c r="C93" s="17"/>
      <c r="D93" s="183"/>
      <c r="E93" s="183"/>
      <c r="F93" s="183"/>
      <c r="G93" s="183" t="e">
        <f>'Сб День 6 Нед 2'!AB93+'Пт День 5 Нед 2'!W93+'Ср День 3 Нед 2'!#REF!+'Вт День 2 Нед 2'!#REF!+'Пн 1 день нед 2'!AA93</f>
        <v>#REF!</v>
      </c>
      <c r="H93" s="38"/>
      <c r="I93" s="177"/>
    </row>
    <row r="94" spans="1:9" ht="15" customHeight="1" x14ac:dyDescent="0.25">
      <c r="A94" s="15">
        <v>78</v>
      </c>
      <c r="B94" s="252" t="s">
        <v>160</v>
      </c>
      <c r="C94" s="17" t="s">
        <v>82</v>
      </c>
      <c r="D94" s="183">
        <f>'Пн 1 день нед 2'!K94+'Пн 1 день нед 2'!L94+'Вт День 2 Нед 2'!M94+'Ср День 3 Нед 2'!K94+'Чт День 4 Нед 2'!L94+'Чт День 4 Нед 2'!M94+'Пт День 5 Нед 2'!K94+'Сб День 6 Нед 2'!L94</f>
        <v>0</v>
      </c>
      <c r="E94" s="183">
        <f>'Пн 1 день нед 2'!S94+'Пн 1 день нед 2'!T94+'Вт День 2 Нед 2'!T94+'Ср День 3 Нед 2'!R94+'Чт День 4 Нед 2'!T94+'Чт День 4 Нед 2'!U94+'Пт День 5 Нед 2'!P94+'Сб День 6 Нед 2'!S94</f>
        <v>0</v>
      </c>
      <c r="F94" s="183">
        <f>'Сб День 6 Нед 2'!X94+'Пт День 5 Нед 2'!S94+'Чт День 4 Нед 2'!X94+'Ср День 3 Нед 2'!V94+'Вт День 2 Нед 2'!X94+'Пн 1 день нед 2'!W94</f>
        <v>0</v>
      </c>
      <c r="G94" s="183" t="e">
        <f>'Сб День 6 Нед 2'!AB94+'Пт День 5 Нед 2'!W94+'Ср День 3 Нед 2'!#REF!+'Вт День 2 Нед 2'!#REF!+'Пн 1 день нед 2'!AA94</f>
        <v>#REF!</v>
      </c>
      <c r="H94" s="38">
        <f>'Сб День 6 Нед 2'!AF94+'Пт День 5 Нед 2'!AA94+'Чт День 4 Нед 2'!AB94+'Ср День 3 Нед 2'!Z94+'Вт День 2 Нед 2'!AB94+'Пн 1 день нед 2'!AE94</f>
        <v>0</v>
      </c>
      <c r="I94" s="177">
        <f t="shared" si="1"/>
        <v>0</v>
      </c>
    </row>
    <row r="95" spans="1:9" ht="15" customHeight="1" x14ac:dyDescent="0.25">
      <c r="A95" s="15">
        <v>79</v>
      </c>
      <c r="B95" s="252" t="s">
        <v>159</v>
      </c>
      <c r="C95" s="17" t="s">
        <v>12</v>
      </c>
      <c r="D95" s="183">
        <f>'Пн 1 день нед 2'!K95+'Пн 1 день нед 2'!L95+'Вт День 2 Нед 2'!M95+'Ср День 3 Нед 2'!K95+'Чт День 4 Нед 2'!L95+'Чт День 4 Нед 2'!M95+'Пт День 5 Нед 2'!K95+'Сб День 6 Нед 2'!L95</f>
        <v>0</v>
      </c>
      <c r="E95" s="183">
        <f>'Пн 1 день нед 2'!S95+'Пн 1 день нед 2'!T95+'Вт День 2 Нед 2'!T95+'Ср День 3 Нед 2'!R95+'Чт День 4 Нед 2'!T95+'Чт День 4 Нед 2'!U95+'Пт День 5 Нед 2'!P95+'Сб День 6 Нед 2'!S95</f>
        <v>0</v>
      </c>
      <c r="F95" s="183">
        <f>'Сб День 6 Нед 2'!X95+'Пт День 5 Нед 2'!S95+'Чт День 4 Нед 2'!X95+'Ср День 3 Нед 2'!V95+'Вт День 2 Нед 2'!X95+'Пн 1 день нед 2'!W95</f>
        <v>3.5000000000000003E-2</v>
      </c>
      <c r="G95" s="183" t="e">
        <f>'Сб День 6 Нед 2'!AB95+'Пт День 5 Нед 2'!W95+'Ср День 3 Нед 2'!#REF!+'Вт День 2 Нед 2'!#REF!+'Пн 1 день нед 2'!AA95</f>
        <v>#REF!</v>
      </c>
      <c r="H95" s="38">
        <f>'Сб День 6 Нед 2'!AF95+'Пт День 5 Нед 2'!AA95+'Чт День 4 Нед 2'!AB95+'Ср День 3 Нед 2'!Z95+'Вт День 2 Нед 2'!AB95+'Пн 1 день нед 2'!AE95</f>
        <v>0</v>
      </c>
      <c r="I95" s="177">
        <f t="shared" si="1"/>
        <v>3.5000000000000003E-2</v>
      </c>
    </row>
    <row r="96" spans="1:9" ht="15" customHeight="1" x14ac:dyDescent="0.25">
      <c r="A96" s="15">
        <v>80</v>
      </c>
      <c r="B96" s="251" t="s">
        <v>81</v>
      </c>
      <c r="C96" s="17" t="s">
        <v>12</v>
      </c>
      <c r="D96" s="183">
        <f>'Пн 1 день нед 2'!K96+'Пн 1 день нед 2'!L96+'Вт День 2 Нед 2'!M96+'Ср День 3 Нед 2'!K96+'Чт День 4 Нед 2'!L96+'Чт День 4 Нед 2'!M96+'Пт День 5 Нед 2'!K96+'Сб День 6 Нед 2'!L96</f>
        <v>0</v>
      </c>
      <c r="E96" s="183">
        <f>'Пн 1 день нед 2'!S96+'Пн 1 день нед 2'!T96+'Вт День 2 Нед 2'!T96+'Ср День 3 Нед 2'!R96+'Чт День 4 Нед 2'!T96+'Чт День 4 Нед 2'!U96+'Пт День 5 Нед 2'!P96+'Сб День 6 Нед 2'!S96</f>
        <v>0</v>
      </c>
      <c r="F96" s="183">
        <f>'Сб День 6 Нед 2'!X96+'Пт День 5 Нед 2'!S96+'Чт День 4 Нед 2'!X96+'Ср День 3 Нед 2'!V96+'Вт День 2 Нед 2'!X96+'Пн 1 день нед 2'!W96</f>
        <v>0</v>
      </c>
      <c r="G96" s="183" t="e">
        <f>'Сб День 6 Нед 2'!AB96+'Пт День 5 Нед 2'!W96+'Ср День 3 Нед 2'!#REF!+'Вт День 2 Нед 2'!#REF!+'Пн 1 день нед 2'!AA96</f>
        <v>#REF!</v>
      </c>
      <c r="H96" s="38">
        <f>'Сб День 6 Нед 2'!AF96+'Пт День 5 Нед 2'!AA96+'Чт День 4 Нед 2'!AB96+'Ср День 3 Нед 2'!Z96+'Вт День 2 Нед 2'!AB96+'Пн 1 день нед 2'!AE96</f>
        <v>0</v>
      </c>
      <c r="I96" s="177">
        <f t="shared" si="1"/>
        <v>0</v>
      </c>
    </row>
    <row r="97" spans="1:9" x14ac:dyDescent="0.25">
      <c r="A97" s="15">
        <v>81</v>
      </c>
      <c r="B97" s="258" t="s">
        <v>3</v>
      </c>
      <c r="C97" s="29" t="s">
        <v>12</v>
      </c>
      <c r="D97" s="183">
        <f>'Пн 1 день нед 2'!K97+'Пн 1 день нед 2'!L97+'Вт День 2 Нед 2'!M97+'Ср День 3 Нед 2'!K97+'Чт День 4 Нед 2'!L97+'Чт День 4 Нед 2'!M97+'Пт День 5 Нед 2'!K97+'Сб День 6 Нед 2'!L97</f>
        <v>0</v>
      </c>
      <c r="E97" s="183">
        <f>'Пн 1 день нед 2'!S97+'Пн 1 день нед 2'!T97+'Вт День 2 Нед 2'!T97+'Ср День 3 Нед 2'!R97+'Чт День 4 Нед 2'!T97+'Чт День 4 Нед 2'!U97+'Пт День 5 Нед 2'!P97+'Сб День 6 Нед 2'!S97</f>
        <v>0</v>
      </c>
      <c r="F97" s="183">
        <f>'Сб День 6 Нед 2'!X97+'Пт День 5 Нед 2'!S97+'Чт День 4 Нед 2'!X97+'Ср День 3 Нед 2'!V97+'Вт День 2 Нед 2'!X97+'Пн 1 день нед 2'!W97</f>
        <v>0.04</v>
      </c>
      <c r="G97" s="183" t="e">
        <f>'Сб День 6 Нед 2'!AB97+'Пт День 5 Нед 2'!W97+'Ср День 3 Нед 2'!#REF!+'Вт День 2 Нед 2'!#REF!+'Пн 1 день нед 2'!AA97</f>
        <v>#REF!</v>
      </c>
      <c r="H97" s="38">
        <f>'Сб День 6 Нед 2'!AF97+'Пт День 5 Нед 2'!AA97+'Чт День 4 Нед 2'!AB97+'Ср День 3 Нед 2'!Z97+'Вт День 2 Нед 2'!AB97+'Пн 1 день нед 2'!AE97</f>
        <v>0</v>
      </c>
      <c r="I97" s="177">
        <f t="shared" si="1"/>
        <v>0.04</v>
      </c>
    </row>
    <row r="98" spans="1:9" x14ac:dyDescent="0.25">
      <c r="A98" s="15">
        <v>82</v>
      </c>
      <c r="B98" s="258" t="s">
        <v>183</v>
      </c>
      <c r="C98" s="29" t="s">
        <v>12</v>
      </c>
      <c r="D98" s="183">
        <f>'Пн 1 день нед 2'!K98+'Пн 1 день нед 2'!L98+'Вт День 2 Нед 2'!M98+'Ср День 3 Нед 2'!K98+'Чт День 4 Нед 2'!L98+'Чт День 4 Нед 2'!M98+'Пт День 5 Нед 2'!K98+'Сб День 6 Нед 2'!L98</f>
        <v>0</v>
      </c>
      <c r="E98" s="183">
        <f>'Пн 1 день нед 2'!S98+'Пн 1 день нед 2'!T98+'Вт День 2 Нед 2'!T98+'Ср День 3 Нед 2'!R98+'Чт День 4 Нед 2'!T98+'Чт День 4 Нед 2'!U98+'Пт День 5 Нед 2'!P98+'Сб День 6 Нед 2'!S98</f>
        <v>0</v>
      </c>
      <c r="F98" s="183">
        <f>'Сб День 6 Нед 2'!X98+'Пт День 5 Нед 2'!S98+'Чт День 4 Нед 2'!X98+'Ср День 3 Нед 2'!V98+'Вт День 2 Нед 2'!X98+'Пн 1 день нед 2'!W98</f>
        <v>0.03</v>
      </c>
      <c r="G98" s="183" t="e">
        <f>'Сб День 6 Нед 2'!AB98+'Пт День 5 Нед 2'!W98+'Ср День 3 Нед 2'!#REF!+'Вт День 2 Нед 2'!#REF!+'Пн 1 день нед 2'!AA98</f>
        <v>#REF!</v>
      </c>
      <c r="H98" s="38">
        <f>'Сб День 6 Нед 2'!AF98+'Пт День 5 Нед 2'!AA98+'Чт День 4 Нед 2'!AB98+'Ср День 3 Нед 2'!Z98+'Вт День 2 Нед 2'!AB98+'Пн 1 день нед 2'!AE98</f>
        <v>0</v>
      </c>
      <c r="I98" s="177">
        <f t="shared" si="1"/>
        <v>0.03</v>
      </c>
    </row>
    <row r="99" spans="1:9" x14ac:dyDescent="0.25">
      <c r="A99" s="15">
        <v>83</v>
      </c>
      <c r="B99" s="258" t="s">
        <v>184</v>
      </c>
      <c r="C99" s="29" t="s">
        <v>12</v>
      </c>
      <c r="D99" s="183">
        <f>'Пн 1 день нед 2'!K99+'Пн 1 день нед 2'!L99+'Вт День 2 Нед 2'!M99+'Ср День 3 Нед 2'!K99+'Чт День 4 Нед 2'!L99+'Чт День 4 Нед 2'!M99+'Пт День 5 Нед 2'!K99+'Сб День 6 Нед 2'!L99</f>
        <v>0</v>
      </c>
      <c r="E99" s="183">
        <f>'Пн 1 день нед 2'!S99+'Пн 1 день нед 2'!T99+'Вт День 2 Нед 2'!T99+'Ср День 3 Нед 2'!R99+'Чт День 4 Нед 2'!T99+'Чт День 4 Нед 2'!U99+'Пт День 5 Нед 2'!P99+'Сб День 6 Нед 2'!S99</f>
        <v>0</v>
      </c>
      <c r="F99" s="183">
        <f>'Сб День 6 Нед 2'!X99+'Пт День 5 Нед 2'!S99+'Чт День 4 Нед 2'!X99+'Ср День 3 Нед 2'!V99+'Вт День 2 Нед 2'!X99+'Пн 1 день нед 2'!W99</f>
        <v>0.03</v>
      </c>
      <c r="G99" s="183" t="e">
        <f>'Сб День 6 Нед 2'!AB99+'Пт День 5 Нед 2'!W99+'Ср День 3 Нед 2'!#REF!+'Вт День 2 Нед 2'!#REF!+'Пн 1 день нед 2'!AA99</f>
        <v>#REF!</v>
      </c>
      <c r="H99" s="38">
        <f>'Сб День 6 Нед 2'!AF99+'Пт День 5 Нед 2'!AA99+'Чт День 4 Нед 2'!AB99+'Ср День 3 Нед 2'!Z99+'Вт День 2 Нед 2'!AB99+'Пн 1 день нед 2'!AE99</f>
        <v>0</v>
      </c>
      <c r="I99" s="177">
        <f t="shared" si="1"/>
        <v>0.03</v>
      </c>
    </row>
    <row r="100" spans="1:9" ht="15" customHeight="1" x14ac:dyDescent="0.25">
      <c r="A100" s="15">
        <v>84</v>
      </c>
      <c r="B100" s="258" t="s">
        <v>163</v>
      </c>
      <c r="C100" s="29" t="s">
        <v>12</v>
      </c>
      <c r="D100" s="183">
        <f>'Пн 1 день нед 2'!K100+'Пн 1 день нед 2'!L100+'Вт День 2 Нед 2'!M100+'Ср День 3 Нед 2'!K100+'Чт День 4 Нед 2'!L100+'Чт День 4 Нед 2'!M100+'Пт День 5 Нед 2'!K100+'Сб День 6 Нед 2'!L100</f>
        <v>0</v>
      </c>
      <c r="E100" s="183">
        <f>'Пн 1 день нед 2'!S100+'Пн 1 день нед 2'!T100+'Вт День 2 Нед 2'!T100+'Ср День 3 Нед 2'!R100+'Чт День 4 Нед 2'!T100+'Чт День 4 Нед 2'!U100+'Пт День 5 Нед 2'!P100+'Сб День 6 Нед 2'!S100</f>
        <v>0</v>
      </c>
      <c r="F100" s="183">
        <f>'Сб День 6 Нед 2'!X100+'Пт День 5 Нед 2'!S100+'Чт День 4 Нед 2'!X100+'Ср День 3 Нед 2'!V100+'Вт День 2 Нед 2'!X100+'Пн 1 день нед 2'!W100</f>
        <v>0</v>
      </c>
      <c r="G100" s="183" t="e">
        <f>'Сб День 6 Нед 2'!AB100+'Пт День 5 Нед 2'!W100+'Ср День 3 Нед 2'!#REF!+'Вт День 2 Нед 2'!#REF!+'Пн 1 день нед 2'!AA100</f>
        <v>#REF!</v>
      </c>
      <c r="H100" s="38">
        <f>'Сб День 6 Нед 2'!AF100+'Пт День 5 Нед 2'!AA100+'Чт День 4 Нед 2'!AB100+'Ср День 3 Нед 2'!Z100+'Вт День 2 Нед 2'!AB100+'Пн 1 день нед 2'!AE100</f>
        <v>1.4999999999999999E-2</v>
      </c>
      <c r="I100" s="177">
        <f t="shared" si="1"/>
        <v>1.4999999999999999E-2</v>
      </c>
    </row>
    <row r="101" spans="1:9" x14ac:dyDescent="0.25">
      <c r="A101" s="15">
        <v>85</v>
      </c>
      <c r="B101" s="258" t="s">
        <v>182</v>
      </c>
      <c r="C101" s="29" t="s">
        <v>12</v>
      </c>
      <c r="D101" s="183">
        <f>'Пн 1 день нед 2'!K101+'Пн 1 день нед 2'!L101+'Вт День 2 Нед 2'!M101+'Ср День 3 Нед 2'!K101+'Чт День 4 Нед 2'!L101+'Чт День 4 Нед 2'!M101+'Пт День 5 Нед 2'!K101+'Сб День 6 Нед 2'!L101</f>
        <v>0</v>
      </c>
      <c r="E101" s="183">
        <f>'Пн 1 день нед 2'!S101+'Пн 1 день нед 2'!T101+'Вт День 2 Нед 2'!T101+'Ср День 3 Нед 2'!R101+'Чт День 4 Нед 2'!T101+'Чт День 4 Нед 2'!U101+'Пт День 5 Нед 2'!P101+'Сб День 6 Нед 2'!S101</f>
        <v>0</v>
      </c>
      <c r="F101" s="183">
        <f>'Сб День 6 Нед 2'!X101+'Пт День 5 Нед 2'!S101+'Чт День 4 Нед 2'!X101+'Ср День 3 Нед 2'!V101+'Вт День 2 Нед 2'!X101+'Пн 1 день нед 2'!W101</f>
        <v>0</v>
      </c>
      <c r="G101" s="183" t="e">
        <f>'Сб День 6 Нед 2'!AB101+'Пт День 5 Нед 2'!W101+'Ср День 3 Нед 2'!#REF!+'Вт День 2 Нед 2'!#REF!+'Пн 1 день нед 2'!AA101</f>
        <v>#REF!</v>
      </c>
      <c r="H101" s="38">
        <f>'Сб День 6 Нед 2'!AF101+'Пт День 5 Нед 2'!AA101+'Чт День 4 Нед 2'!AB101+'Ср День 3 Нед 2'!Z101+'Вт День 2 Нед 2'!AB101+'Пн 1 день нед 2'!AE101</f>
        <v>0</v>
      </c>
      <c r="I101" s="177">
        <f t="shared" si="1"/>
        <v>0</v>
      </c>
    </row>
    <row r="102" spans="1:9" ht="15" customHeight="1" x14ac:dyDescent="0.25">
      <c r="A102" s="15">
        <v>86</v>
      </c>
      <c r="B102" s="252" t="s">
        <v>185</v>
      </c>
      <c r="C102" s="39" t="s">
        <v>82</v>
      </c>
      <c r="D102" s="183">
        <f>'Пн 1 день нед 2'!K102+'Пн 1 день нед 2'!L102+'Вт День 2 Нед 2'!M102+'Ср День 3 Нед 2'!K102+'Чт День 4 Нед 2'!L102+'Чт День 4 Нед 2'!M102+'Пт День 5 Нед 2'!K102+'Сб День 6 Нед 2'!L102</f>
        <v>0</v>
      </c>
      <c r="E102" s="183">
        <f>'Пн 1 день нед 2'!S102+'Пн 1 день нед 2'!T102+'Вт День 2 Нед 2'!T102+'Ср День 3 Нед 2'!R102+'Чт День 4 Нед 2'!T102+'Чт День 4 Нед 2'!U102+'Пт День 5 Нед 2'!P102+'Сб День 6 Нед 2'!S102</f>
        <v>0</v>
      </c>
      <c r="F102" s="183">
        <f>'Сб День 6 Нед 2'!X102+'Пт День 5 Нед 2'!S102+'Чт День 4 Нед 2'!X102+'Ср День 3 Нед 2'!V102+'Вт День 2 Нед 2'!X102+'Пн 1 день нед 2'!W102</f>
        <v>0</v>
      </c>
      <c r="G102" s="183" t="e">
        <f>'Сб День 6 Нед 2'!AB102+'Пт День 5 Нед 2'!W102+'Ср День 3 Нед 2'!#REF!+'Вт День 2 Нед 2'!#REF!+'Пн 1 день нед 2'!AA102</f>
        <v>#REF!</v>
      </c>
      <c r="H102" s="38">
        <f>'Сб День 6 Нед 2'!AF102+'Пт День 5 Нед 2'!AA102+'Чт День 4 Нед 2'!AB102+'Ср День 3 Нед 2'!Z102+'Вт День 2 Нед 2'!AB102+'Пн 1 день нед 2'!AE102</f>
        <v>0</v>
      </c>
      <c r="I102" s="177">
        <f t="shared" si="1"/>
        <v>0</v>
      </c>
    </row>
    <row r="103" spans="1:9" x14ac:dyDescent="0.25">
      <c r="A103" s="34"/>
      <c r="B103" s="315" t="s">
        <v>83</v>
      </c>
      <c r="C103" s="40"/>
      <c r="D103" s="183"/>
      <c r="E103" s="183"/>
      <c r="F103" s="183"/>
      <c r="G103" s="183" t="e">
        <f>'Сб День 6 Нед 2'!AB103+'Пт День 5 Нед 2'!W103+'Ср День 3 Нед 2'!#REF!+'Вт День 2 Нед 2'!#REF!+'Пн 1 день нед 2'!AA103</f>
        <v>#REF!</v>
      </c>
      <c r="H103" s="38"/>
      <c r="I103" s="177"/>
    </row>
    <row r="104" spans="1:9" x14ac:dyDescent="0.25">
      <c r="A104" s="15">
        <v>87</v>
      </c>
      <c r="B104" s="251" t="s">
        <v>84</v>
      </c>
      <c r="C104" s="29" t="s">
        <v>12</v>
      </c>
      <c r="D104" s="183">
        <f>'Пн 1 день нед 2'!K104+'Пн 1 день нед 2'!L104+'Вт День 2 Нед 2'!M104+'Ср День 3 Нед 2'!K104+'Чт День 4 Нед 2'!L104+'Чт День 4 Нед 2'!M104+'Пт День 5 Нед 2'!K104+'Сб День 6 Нед 2'!L104</f>
        <v>0</v>
      </c>
      <c r="E104" s="183">
        <f>'Пн 1 день нед 2'!S104+'Пн 1 день нед 2'!T104+'Вт День 2 Нед 2'!T104+'Ср День 3 Нед 2'!R104+'Чт День 4 Нед 2'!T104+'Чт День 4 Нед 2'!U104+'Пт День 5 Нед 2'!P104+'Сб День 6 Нед 2'!S104</f>
        <v>0</v>
      </c>
      <c r="F104" s="183">
        <f>'Сб День 6 Нед 2'!X104+'Пт День 5 Нед 2'!S104+'Чт День 4 Нед 2'!X104+'Ср День 3 Нед 2'!V104+'Вт День 2 Нед 2'!X104+'Пн 1 день нед 2'!W104</f>
        <v>0</v>
      </c>
      <c r="G104" s="183" t="e">
        <f>'Сб День 6 Нед 2'!AB104+'Пт День 5 Нед 2'!W104+'Ср День 3 Нед 2'!#REF!+'Вт День 2 Нед 2'!#REF!+'Пн 1 день нед 2'!AA104</f>
        <v>#REF!</v>
      </c>
      <c r="H104" s="38">
        <f>'Сб День 6 Нед 2'!AF104+'Пт День 5 Нед 2'!AA104+'Чт День 4 Нед 2'!AB104+'Ср День 3 Нед 2'!Z104+'Вт День 2 Нед 2'!AB104+'Пн 1 день нед 2'!AE104</f>
        <v>3.8400000000000001E-3</v>
      </c>
      <c r="I104" s="177">
        <f t="shared" si="1"/>
        <v>3.8400000000000001E-3</v>
      </c>
    </row>
    <row r="105" spans="1:9" x14ac:dyDescent="0.25">
      <c r="A105" s="34"/>
      <c r="B105" s="373">
        <v>4.8000000000000001E-2</v>
      </c>
      <c r="C105" s="370" t="s">
        <v>82</v>
      </c>
      <c r="D105" s="183">
        <f>'Пн 1 день нед 2'!K105+'Пн 1 день нед 2'!L105+'Вт День 2 Нед 2'!M105+'Ср День 3 Нед 2'!K105+'Чт День 4 Нед 2'!L105+'Чт День 4 Нед 2'!M105+'Пт День 5 Нед 2'!K105+'Сб День 6 Нед 2'!L105</f>
        <v>0</v>
      </c>
      <c r="E105" s="183">
        <f>'Пн 1 день нед 2'!S105+'Пн 1 день нед 2'!T105+'Вт День 2 Нед 2'!T105+'Ср День 3 Нед 2'!R105+'Чт День 4 Нед 2'!T105+'Чт День 4 Нед 2'!U105+'Пт День 5 Нед 2'!P105+'Сб День 6 Нед 2'!S105</f>
        <v>0</v>
      </c>
      <c r="F105" s="368">
        <f>F104/B105</f>
        <v>0</v>
      </c>
      <c r="G105" s="183" t="e">
        <f>'Сб День 6 Нед 2'!AB105+'Пт День 5 Нед 2'!W105+'Ср День 3 Нед 2'!#REF!+'Вт День 2 Нед 2'!#REF!+'Пн 1 день нед 2'!AA105</f>
        <v>#REF!</v>
      </c>
      <c r="H105" s="368">
        <f>H104/B105</f>
        <v>0.08</v>
      </c>
      <c r="I105" s="177">
        <f t="shared" si="1"/>
        <v>0.08</v>
      </c>
    </row>
    <row r="106" spans="1:9" ht="15" customHeight="1" x14ac:dyDescent="0.25">
      <c r="A106" s="45"/>
      <c r="B106" s="271" t="s">
        <v>189</v>
      </c>
      <c r="C106" s="35"/>
      <c r="D106" s="183"/>
      <c r="E106" s="183"/>
      <c r="F106" s="183"/>
      <c r="G106" s="183" t="e">
        <f>'Сб День 6 Нед 2'!AB106+'Пт День 5 Нед 2'!W106+'Ср День 3 Нед 2'!#REF!+'Вт День 2 Нед 2'!#REF!+'Пн 1 день нед 2'!AA106</f>
        <v>#REF!</v>
      </c>
      <c r="H106" s="38"/>
      <c r="I106" s="177"/>
    </row>
    <row r="107" spans="1:9" ht="15" customHeight="1" x14ac:dyDescent="0.25">
      <c r="A107" s="15">
        <v>88</v>
      </c>
      <c r="B107" s="252" t="s">
        <v>71</v>
      </c>
      <c r="C107" s="20" t="s">
        <v>12</v>
      </c>
      <c r="D107" s="183">
        <f>'Пн 1 день нед 2'!K107+'Пн 1 день нед 2'!L107+'Вт День 2 Нед 2'!M107+'Ср День 3 Нед 2'!K107+'Чт День 4 Нед 2'!L107+'Чт День 4 Нед 2'!M107+'Пт День 5 Нед 2'!K107+'Сб День 6 Нед 2'!L107</f>
        <v>0</v>
      </c>
      <c r="E107" s="183">
        <f>'Пн 1 день нед 2'!S107+'Пн 1 день нед 2'!T107+'Вт День 2 Нед 2'!T107+'Ср День 3 Нед 2'!R107+'Чт День 4 Нед 2'!T107+'Чт День 4 Нед 2'!U107+'Пт День 5 Нед 2'!P107+'Сб День 6 Нед 2'!S107</f>
        <v>0</v>
      </c>
      <c r="F107" s="183">
        <f>'Сб День 6 Нед 2'!X107+'Пт День 5 Нед 2'!S107+'Чт День 4 Нед 2'!X107+'Ср День 3 Нед 2'!V107+'Вт День 2 Нед 2'!X107+'Пн 1 день нед 2'!W107</f>
        <v>0</v>
      </c>
      <c r="G107" s="183" t="e">
        <f>'Сб День 6 Нед 2'!AB107+'Пт День 5 Нед 2'!W107+'Ср День 3 Нед 2'!#REF!+'Вт День 2 Нед 2'!#REF!+'Пн 1 день нед 2'!AA107</f>
        <v>#REF!</v>
      </c>
      <c r="H107" s="38">
        <f>'Сб День 6 Нед 2'!AF107+'Пт День 5 Нед 2'!AA107+'Чт День 4 Нед 2'!AB107+'Ср День 3 Нед 2'!Z107+'Вт День 2 Нед 2'!AB107+'Пн 1 день нед 2'!AE107</f>
        <v>0</v>
      </c>
      <c r="I107" s="177">
        <f t="shared" si="1"/>
        <v>0</v>
      </c>
    </row>
    <row r="108" spans="1:9" ht="15" customHeight="1" x14ac:dyDescent="0.25">
      <c r="A108" s="15">
        <v>89</v>
      </c>
      <c r="B108" s="257" t="s">
        <v>102</v>
      </c>
      <c r="C108" s="25" t="s">
        <v>12</v>
      </c>
      <c r="D108" s="183">
        <f>'Пн 1 день нед 2'!K108+'Пн 1 день нед 2'!L108+'Вт День 2 Нед 2'!M108+'Ср День 3 Нед 2'!K108+'Чт День 4 Нед 2'!L108+'Чт День 4 Нед 2'!M108+'Пт День 5 Нед 2'!K108+'Сб День 6 Нед 2'!L108</f>
        <v>0</v>
      </c>
      <c r="E108" s="183">
        <f>'Пн 1 день нед 2'!S108+'Пн 1 день нед 2'!T108+'Вт День 2 Нед 2'!T108+'Ср День 3 Нед 2'!R108+'Чт День 4 Нед 2'!T108+'Чт День 4 Нед 2'!U108+'Пт День 5 Нед 2'!P108+'Сб День 6 Нед 2'!S108</f>
        <v>0</v>
      </c>
      <c r="F108" s="183">
        <f>'Сб День 6 Нед 2'!X108+'Пт День 5 Нед 2'!S108+'Чт День 4 Нед 2'!X108+'Ср День 3 Нед 2'!V108+'Вт День 2 Нед 2'!X108+'Пн 1 день нед 2'!W108</f>
        <v>0</v>
      </c>
      <c r="G108" s="183" t="e">
        <f>'Сб День 6 Нед 2'!AB108+'Пт День 5 Нед 2'!W108+'Ср День 3 Нед 2'!#REF!+'Вт День 2 Нед 2'!#REF!+'Пн 1 день нед 2'!AA108</f>
        <v>#REF!</v>
      </c>
      <c r="H108" s="38">
        <f>'Сб День 6 Нед 2'!AF108+'Пт День 5 Нед 2'!AA108+'Чт День 4 Нед 2'!AB108+'Ср День 3 Нед 2'!Z108+'Вт День 2 Нед 2'!AB108+'Пн 1 день нед 2'!AE108</f>
        <v>0</v>
      </c>
      <c r="I108" s="177">
        <f t="shared" si="1"/>
        <v>0</v>
      </c>
    </row>
    <row r="109" spans="1:9" ht="15" customHeight="1" x14ac:dyDescent="0.25">
      <c r="A109" s="15">
        <v>90</v>
      </c>
      <c r="B109" s="257" t="s">
        <v>80</v>
      </c>
      <c r="C109" s="25" t="s">
        <v>12</v>
      </c>
      <c r="D109" s="183">
        <f>'Пн 1 день нед 2'!K109+'Пн 1 день нед 2'!L109+'Вт День 2 Нед 2'!M109+'Ср День 3 Нед 2'!K109+'Чт День 4 Нед 2'!L109+'Чт День 4 Нед 2'!M109+'Пт День 5 Нед 2'!K109+'Сб День 6 Нед 2'!L109</f>
        <v>0</v>
      </c>
      <c r="E109" s="183">
        <f>'Пн 1 день нед 2'!S109+'Пн 1 день нед 2'!T109+'Вт День 2 Нед 2'!T109+'Ср День 3 Нед 2'!R109+'Чт День 4 Нед 2'!T109+'Чт День 4 Нед 2'!U109+'Пт День 5 Нед 2'!P109+'Сб День 6 Нед 2'!S109</f>
        <v>0</v>
      </c>
      <c r="F109" s="183">
        <f>'Сб День 6 Нед 2'!X109+'Пт День 5 Нед 2'!S109+'Чт День 4 Нед 2'!X109+'Ср День 3 Нед 2'!V109+'Вт День 2 Нед 2'!X109+'Пн 1 день нед 2'!W109</f>
        <v>0</v>
      </c>
      <c r="G109" s="183" t="e">
        <f>'Сб День 6 Нед 2'!AB109+'Пт День 5 Нед 2'!W109+'Ср День 3 Нед 2'!#REF!+'Вт День 2 Нед 2'!#REF!+'Пн 1 день нед 2'!AA109</f>
        <v>#REF!</v>
      </c>
      <c r="H109" s="38">
        <f>'Сб День 6 Нед 2'!AF109+'Пт День 5 Нед 2'!AA109+'Чт День 4 Нед 2'!AB109+'Ср День 3 Нед 2'!Z109+'Вт День 2 Нед 2'!AB109+'Пн 1 день нед 2'!AE109</f>
        <v>0</v>
      </c>
      <c r="I109" s="177">
        <f t="shared" si="1"/>
        <v>0</v>
      </c>
    </row>
    <row r="110" spans="1:9" ht="15" customHeight="1" x14ac:dyDescent="0.25">
      <c r="A110" s="15">
        <v>91</v>
      </c>
      <c r="B110" s="251" t="s">
        <v>103</v>
      </c>
      <c r="C110" s="25" t="s">
        <v>12</v>
      </c>
      <c r="D110" s="183">
        <f>'Пн 1 день нед 2'!K110+'Пн 1 день нед 2'!L110+'Вт День 2 Нед 2'!M110+'Ср День 3 Нед 2'!K110+'Чт День 4 Нед 2'!L110+'Чт День 4 Нед 2'!M110+'Пт День 5 Нед 2'!K110+'Сб День 6 Нед 2'!L110</f>
        <v>0</v>
      </c>
      <c r="E110" s="183">
        <f>'Пн 1 день нед 2'!S110+'Пн 1 день нед 2'!T110+'Вт День 2 Нед 2'!T110+'Ср День 3 Нед 2'!R110+'Чт День 4 Нед 2'!T110+'Чт День 4 Нед 2'!U110+'Пт День 5 Нед 2'!P110+'Сб День 6 Нед 2'!S110</f>
        <v>0</v>
      </c>
      <c r="F110" s="183">
        <f>'Сб День 6 Нед 2'!X110+'Пт День 5 Нед 2'!S110+'Чт День 4 Нед 2'!X110+'Ср День 3 Нед 2'!V110+'Вт День 2 Нед 2'!X110+'Пн 1 день нед 2'!W110</f>
        <v>0</v>
      </c>
      <c r="G110" s="183" t="e">
        <f>'Сб День 6 Нед 2'!AB110+'Пт День 5 Нед 2'!W110+'Ср День 3 Нед 2'!#REF!+'Вт День 2 Нед 2'!#REF!+'Пн 1 день нед 2'!AA110</f>
        <v>#REF!</v>
      </c>
      <c r="H110" s="38">
        <f>'Сб День 6 Нед 2'!AF110+'Пт День 5 Нед 2'!AA110+'Чт День 4 Нед 2'!AB110+'Ср День 3 Нед 2'!Z110+'Вт День 2 Нед 2'!AB110+'Пн 1 день нед 2'!AE110</f>
        <v>0</v>
      </c>
      <c r="I110" s="177">
        <f t="shared" si="1"/>
        <v>0</v>
      </c>
    </row>
    <row r="111" spans="1:9" ht="15" customHeight="1" x14ac:dyDescent="0.25">
      <c r="A111" s="15">
        <v>92</v>
      </c>
      <c r="B111" s="251" t="s">
        <v>104</v>
      </c>
      <c r="C111" s="25" t="s">
        <v>12</v>
      </c>
      <c r="D111" s="183">
        <f>'Пн 1 день нед 2'!K111+'Пн 1 день нед 2'!L111+'Вт День 2 Нед 2'!M111+'Ср День 3 Нед 2'!K111+'Чт День 4 Нед 2'!L111+'Чт День 4 Нед 2'!M111+'Пт День 5 Нед 2'!K111+'Сб День 6 Нед 2'!L111</f>
        <v>0</v>
      </c>
      <c r="E111" s="183">
        <f>'Пн 1 день нед 2'!S111+'Пн 1 день нед 2'!T111+'Вт День 2 Нед 2'!T111+'Ср День 3 Нед 2'!R111+'Чт День 4 Нед 2'!T111+'Чт День 4 Нед 2'!U111+'Пт День 5 Нед 2'!P111+'Сб День 6 Нед 2'!S111</f>
        <v>0</v>
      </c>
      <c r="F111" s="183">
        <f>'Сб День 6 Нед 2'!X111+'Пт День 5 Нед 2'!S111+'Чт День 4 Нед 2'!X111+'Ср День 3 Нед 2'!V111+'Вт День 2 Нед 2'!X111+'Пн 1 день нед 2'!W111</f>
        <v>0</v>
      </c>
      <c r="G111" s="183" t="e">
        <f>'Сб День 6 Нед 2'!AB111+'Пт День 5 Нед 2'!W111+'Ср День 3 Нед 2'!#REF!+'Вт День 2 Нед 2'!#REF!+'Пн 1 день нед 2'!AA111</f>
        <v>#REF!</v>
      </c>
      <c r="H111" s="38">
        <f>'Сб День 6 Нед 2'!AF111+'Пт День 5 Нед 2'!AA111+'Чт День 4 Нед 2'!AB111+'Ср День 3 Нед 2'!Z111+'Вт День 2 Нед 2'!AB111+'Пн 1 день нед 2'!AE111</f>
        <v>0</v>
      </c>
      <c r="I111" s="177">
        <f t="shared" si="1"/>
        <v>0</v>
      </c>
    </row>
    <row r="112" spans="1:9" ht="15" customHeight="1" x14ac:dyDescent="0.25">
      <c r="A112" s="15">
        <v>93</v>
      </c>
      <c r="B112" s="257" t="s">
        <v>108</v>
      </c>
      <c r="C112" s="25" t="s">
        <v>12</v>
      </c>
      <c r="D112" s="183">
        <f>'Пн 1 день нед 2'!K112+'Пн 1 день нед 2'!L112+'Вт День 2 Нед 2'!M112+'Ср День 3 Нед 2'!K112+'Чт День 4 Нед 2'!L112+'Чт День 4 Нед 2'!M112+'Пт День 5 Нед 2'!K112+'Сб День 6 Нед 2'!L112</f>
        <v>0</v>
      </c>
      <c r="E112" s="183">
        <f>'Пн 1 день нед 2'!S112+'Пн 1 день нед 2'!T112+'Вт День 2 Нед 2'!T112+'Ср День 3 Нед 2'!R112+'Чт День 4 Нед 2'!T112+'Чт День 4 Нед 2'!U112+'Пт День 5 Нед 2'!P112+'Сб День 6 Нед 2'!S112</f>
        <v>0</v>
      </c>
      <c r="F112" s="183">
        <f>'Сб День 6 Нед 2'!X112+'Пт День 5 Нед 2'!S112+'Чт День 4 Нед 2'!X112+'Ср День 3 Нед 2'!V112+'Вт День 2 Нед 2'!X112+'Пн 1 день нед 2'!W112</f>
        <v>0</v>
      </c>
      <c r="G112" s="183" t="e">
        <f>'Сб День 6 Нед 2'!AB112+'Пт День 5 Нед 2'!W112+'Ср День 3 Нед 2'!#REF!+'Вт День 2 Нед 2'!#REF!+'Пн 1 день нед 2'!AA112</f>
        <v>#REF!</v>
      </c>
      <c r="H112" s="38">
        <f>'Сб День 6 Нед 2'!AF112+'Пт День 5 Нед 2'!AA112+'Чт День 4 Нед 2'!AB112+'Ср День 3 Нед 2'!Z112+'Вт День 2 Нед 2'!AB112+'Пн 1 день нед 2'!AE112</f>
        <v>0</v>
      </c>
      <c r="I112" s="177">
        <f t="shared" si="1"/>
        <v>0</v>
      </c>
    </row>
    <row r="113" spans="1:9" ht="15" customHeight="1" x14ac:dyDescent="0.25">
      <c r="A113" s="15">
        <v>94</v>
      </c>
      <c r="B113" s="257" t="s">
        <v>79</v>
      </c>
      <c r="C113" s="25" t="s">
        <v>12</v>
      </c>
      <c r="D113" s="183">
        <f>'Пн 1 день нед 2'!K113+'Пн 1 день нед 2'!L113+'Вт День 2 Нед 2'!M113+'Ср День 3 Нед 2'!K113+'Чт День 4 Нед 2'!L113+'Чт День 4 Нед 2'!M113+'Пт День 5 Нед 2'!K113+'Сб День 6 Нед 2'!L113</f>
        <v>0</v>
      </c>
      <c r="E113" s="183">
        <f>'Пн 1 день нед 2'!S113+'Пн 1 день нед 2'!T113+'Вт День 2 Нед 2'!T113+'Ср День 3 Нед 2'!R113+'Чт День 4 Нед 2'!T113+'Чт День 4 Нед 2'!U113+'Пт День 5 Нед 2'!P113+'Сб День 6 Нед 2'!S113</f>
        <v>0</v>
      </c>
      <c r="F113" s="183">
        <f>'Сб День 6 Нед 2'!X113+'Пт День 5 Нед 2'!S113+'Чт День 4 Нед 2'!X113+'Ср День 3 Нед 2'!V113+'Вт День 2 Нед 2'!X113+'Пн 1 день нед 2'!W113</f>
        <v>0</v>
      </c>
      <c r="G113" s="183" t="e">
        <f>'Сб День 6 Нед 2'!AB113+'Пт День 5 Нед 2'!W113+'Ср День 3 Нед 2'!#REF!+'Вт День 2 Нед 2'!#REF!+'Пн 1 день нед 2'!AA113</f>
        <v>#REF!</v>
      </c>
      <c r="H113" s="38">
        <f>'Сб День 6 Нед 2'!AF113+'Пт День 5 Нед 2'!AA113+'Чт День 4 Нед 2'!AB113+'Ср День 3 Нед 2'!Z113+'Вт День 2 Нед 2'!AB113+'Пн 1 день нед 2'!AE113</f>
        <v>0</v>
      </c>
      <c r="I113" s="177">
        <f t="shared" si="1"/>
        <v>0</v>
      </c>
    </row>
    <row r="114" spans="1:9" x14ac:dyDescent="0.25">
      <c r="A114" s="15"/>
      <c r="B114" s="313" t="s">
        <v>61</v>
      </c>
      <c r="C114" s="7"/>
      <c r="D114" s="183"/>
      <c r="E114" s="183"/>
      <c r="F114" s="183"/>
      <c r="G114" s="183" t="e">
        <f>'Сб День 6 Нед 2'!AB114+'Пт День 5 Нед 2'!W114+'Ср День 3 Нед 2'!#REF!+'Вт День 2 Нед 2'!#REF!+'Пн 1 день нед 2'!AA114</f>
        <v>#REF!</v>
      </c>
      <c r="H114" s="38"/>
      <c r="I114" s="177"/>
    </row>
    <row r="115" spans="1:9" x14ac:dyDescent="0.25">
      <c r="A115" s="15">
        <v>95</v>
      </c>
      <c r="B115" s="251" t="s">
        <v>1</v>
      </c>
      <c r="C115" s="17" t="s">
        <v>12</v>
      </c>
      <c r="D115" s="183">
        <f>'Пн 1 день нед 2'!K115+'Пн 1 день нед 2'!L115+'Вт День 2 Нед 2'!M115+'Ср День 3 Нед 2'!K115+'Чт День 4 Нед 2'!L115+'Чт День 4 Нед 2'!M115+'Пт День 5 Нед 2'!K115+'Сб День 6 Нед 2'!L115</f>
        <v>0</v>
      </c>
      <c r="E115" s="183">
        <f>'Пн 1 день нед 2'!S115+'Пн 1 день нед 2'!T115+'Вт День 2 Нед 2'!T115+'Ср День 3 Нед 2'!R115+'Чт День 4 Нед 2'!T115+'Чт День 4 Нед 2'!U115+'Пт День 5 Нед 2'!P115+'Сб День 6 Нед 2'!S115</f>
        <v>0</v>
      </c>
      <c r="F115" s="183">
        <f>'Сб День 6 Нед 2'!X115+'Пт День 5 Нед 2'!S115+'Чт День 4 Нед 2'!X115+'Ср День 3 Нед 2'!V115+'Вт День 2 Нед 2'!X115+'Пн 1 день нед 2'!W115</f>
        <v>1.4999999999999999E-2</v>
      </c>
      <c r="G115" s="183" t="e">
        <f>'Сб День 6 Нед 2'!AB115+'Пт День 5 Нед 2'!W115+'Ср День 3 Нед 2'!#REF!+'Вт День 2 Нед 2'!#REF!+'Пн 1 день нед 2'!AA115</f>
        <v>#REF!</v>
      </c>
      <c r="H115" s="38">
        <f>'Сб День 6 Нед 2'!AF115+'Пт День 5 Нед 2'!AA115+'Чт День 4 Нед 2'!AB115+'Ср День 3 Нед 2'!Z115+'Вт День 2 Нед 2'!AB115+'Пн 1 день нед 2'!AE115</f>
        <v>0</v>
      </c>
      <c r="I115" s="177">
        <f t="shared" si="1"/>
        <v>1.4999999999999999E-2</v>
      </c>
    </row>
    <row r="116" spans="1:9" ht="15" customHeight="1" x14ac:dyDescent="0.25">
      <c r="A116" s="15">
        <v>96</v>
      </c>
      <c r="B116" s="252" t="s">
        <v>62</v>
      </c>
      <c r="C116" s="20" t="s">
        <v>12</v>
      </c>
      <c r="D116" s="183">
        <f>'Пн 1 день нед 2'!K116+'Пн 1 день нед 2'!L116+'Вт День 2 Нед 2'!M116+'Ср День 3 Нед 2'!K116+'Чт День 4 Нед 2'!L116+'Чт День 4 Нед 2'!M116+'Пт День 5 Нед 2'!K116+'Сб День 6 Нед 2'!L116</f>
        <v>0</v>
      </c>
      <c r="E116" s="183">
        <f>'Пн 1 день нед 2'!S116+'Пн 1 день нед 2'!T116+'Вт День 2 Нед 2'!T116+'Ср День 3 Нед 2'!R116+'Чт День 4 Нед 2'!T116+'Чт День 4 Нед 2'!U116+'Пт День 5 Нед 2'!P116+'Сб День 6 Нед 2'!S116</f>
        <v>0</v>
      </c>
      <c r="F116" s="183">
        <f>'Сб День 6 Нед 2'!X116+'Пт День 5 Нед 2'!S116+'Чт День 4 Нед 2'!X116+'Ср День 3 Нед 2'!V116+'Вт День 2 Нед 2'!X116+'Пн 1 день нед 2'!W116</f>
        <v>0</v>
      </c>
      <c r="G116" s="183" t="e">
        <f>'Сб День 6 Нед 2'!AB116+'Пт День 5 Нед 2'!W116+'Ср День 3 Нед 2'!#REF!+'Вт День 2 Нед 2'!#REF!+'Пн 1 день нед 2'!AA116</f>
        <v>#REF!</v>
      </c>
      <c r="H116" s="38">
        <f>'Сб День 6 Нед 2'!AF116+'Пт День 5 Нед 2'!AA116+'Чт День 4 Нед 2'!AB116+'Ср День 3 Нед 2'!Z116+'Вт День 2 Нед 2'!AB116+'Пн 1 день нед 2'!AE116</f>
        <v>0</v>
      </c>
      <c r="I116" s="177">
        <f t="shared" si="1"/>
        <v>0</v>
      </c>
    </row>
    <row r="117" spans="1:9" ht="15" customHeight="1" x14ac:dyDescent="0.25">
      <c r="A117" s="15">
        <v>97</v>
      </c>
      <c r="B117" s="252" t="s">
        <v>89</v>
      </c>
      <c r="C117" s="20" t="s">
        <v>12</v>
      </c>
      <c r="D117" s="183">
        <f>'Пн 1 день нед 2'!K117+'Пн 1 день нед 2'!L117+'Вт День 2 Нед 2'!M117+'Ср День 3 Нед 2'!K117+'Чт День 4 Нед 2'!L117+'Чт День 4 Нед 2'!M117+'Пт День 5 Нед 2'!K117+'Сб День 6 Нед 2'!L117</f>
        <v>0</v>
      </c>
      <c r="E117" s="183">
        <f>'Пн 1 день нед 2'!S117+'Пн 1 день нед 2'!T117+'Вт День 2 Нед 2'!T117+'Ср День 3 Нед 2'!R117+'Чт День 4 Нед 2'!T117+'Чт День 4 Нед 2'!U117+'Пт День 5 Нед 2'!P117+'Сб День 6 Нед 2'!S117</f>
        <v>0</v>
      </c>
      <c r="F117" s="183">
        <f>'Сб День 6 Нед 2'!X117+'Пт День 5 Нед 2'!S117+'Чт День 4 Нед 2'!X117+'Ср День 3 Нед 2'!V117+'Вт День 2 Нед 2'!X117+'Пн 1 день нед 2'!W117</f>
        <v>0</v>
      </c>
      <c r="G117" s="183" t="e">
        <f>'Сб День 6 Нед 2'!AB117+'Пт День 5 Нед 2'!W117+'Ср День 3 Нед 2'!#REF!+'Вт День 2 Нед 2'!#REF!+'Пн 1 день нед 2'!AA117</f>
        <v>#REF!</v>
      </c>
      <c r="H117" s="38">
        <f>'Сб День 6 Нед 2'!AF117+'Пт День 5 Нед 2'!AA117+'Чт День 4 Нед 2'!AB117+'Ср День 3 Нед 2'!Z117+'Вт День 2 Нед 2'!AB117+'Пн 1 день нед 2'!AE117</f>
        <v>0</v>
      </c>
      <c r="I117" s="177">
        <f t="shared" si="1"/>
        <v>0</v>
      </c>
    </row>
    <row r="118" spans="1:9" ht="15" customHeight="1" x14ac:dyDescent="0.25">
      <c r="A118" s="15">
        <v>98</v>
      </c>
      <c r="B118" s="252" t="s">
        <v>63</v>
      </c>
      <c r="C118" s="20" t="s">
        <v>12</v>
      </c>
      <c r="D118" s="183">
        <f>'Пн 1 день нед 2'!K118+'Пн 1 день нед 2'!L118+'Вт День 2 Нед 2'!M118+'Ср День 3 Нед 2'!K118+'Чт День 4 Нед 2'!L118+'Чт День 4 Нед 2'!M118+'Пт День 5 Нед 2'!K118+'Сб День 6 Нед 2'!L118</f>
        <v>0</v>
      </c>
      <c r="E118" s="183">
        <f>'Пн 1 день нед 2'!S118+'Пн 1 день нед 2'!T118+'Вт День 2 Нед 2'!T118+'Ср День 3 Нед 2'!R118+'Чт День 4 Нед 2'!T118+'Чт День 4 Нед 2'!U118+'Пт День 5 Нед 2'!P118+'Сб День 6 Нед 2'!S118</f>
        <v>0</v>
      </c>
      <c r="F118" s="183">
        <f>'Сб День 6 Нед 2'!X118+'Пт День 5 Нед 2'!S118+'Чт День 4 Нед 2'!X118+'Ср День 3 Нед 2'!V118+'Вт День 2 Нед 2'!X118+'Пн 1 день нед 2'!W118</f>
        <v>0</v>
      </c>
      <c r="G118" s="183" t="e">
        <f>'Сб День 6 Нед 2'!AB118+'Пт День 5 Нед 2'!W118+'Ср День 3 Нед 2'!#REF!+'Вт День 2 Нед 2'!#REF!+'Пн 1 день нед 2'!AA118</f>
        <v>#REF!</v>
      </c>
      <c r="H118" s="38">
        <f>'Сб День 6 Нед 2'!AF118+'Пт День 5 Нед 2'!AA118+'Чт День 4 Нед 2'!AB118+'Ср День 3 Нед 2'!Z118+'Вт День 2 Нед 2'!AB118+'Пн 1 день нед 2'!AE118</f>
        <v>0</v>
      </c>
      <c r="I118" s="177">
        <f t="shared" si="1"/>
        <v>0</v>
      </c>
    </row>
    <row r="119" spans="1:9" x14ac:dyDescent="0.25">
      <c r="A119" s="15">
        <v>99</v>
      </c>
      <c r="B119" s="251" t="s">
        <v>64</v>
      </c>
      <c r="C119" s="17" t="s">
        <v>12</v>
      </c>
      <c r="D119" s="183">
        <f>'Пн 1 день нед 2'!K119+'Пн 1 день нед 2'!L119+'Вт День 2 Нед 2'!M119+'Ср День 3 Нед 2'!K119+'Чт День 4 Нед 2'!L119+'Чт День 4 Нед 2'!M119+'Пт День 5 Нед 2'!K119+'Сб День 6 Нед 2'!L119</f>
        <v>1.06E-2</v>
      </c>
      <c r="E119" s="183">
        <f>'Пн 1 день нед 2'!S119+'Пн 1 день нед 2'!T119+'Вт День 2 Нед 2'!T119+'Ср День 3 Нед 2'!R119+'Чт День 4 Нед 2'!T119+'Чт День 4 Нед 2'!U119+'Пт День 5 Нед 2'!P119+'Сб День 6 Нед 2'!S119</f>
        <v>1.06E-2</v>
      </c>
      <c r="F119" s="183">
        <f>'Сб День 6 Нед 2'!X119+'Пт День 5 Нед 2'!S119+'Чт День 4 Нед 2'!X119+'Ср День 3 Нед 2'!V119+'Вт День 2 Нед 2'!X119+'Пн 1 день нед 2'!W119</f>
        <v>5.4999999999999997E-3</v>
      </c>
      <c r="G119" s="183" t="e">
        <f>'Сб День 6 Нед 2'!AB119+'Пт День 5 Нед 2'!W119+'Ср День 3 Нед 2'!#REF!+'Вт День 2 Нед 2'!#REF!+'Пн 1 день нед 2'!AA119</f>
        <v>#REF!</v>
      </c>
      <c r="H119" s="38">
        <f>'Сб День 6 Нед 2'!AF119+'Пт День 5 Нед 2'!AA119+'Чт День 4 Нед 2'!AB119+'Ср День 3 Нед 2'!Z119+'Вт День 2 Нед 2'!AB119+'Пн 1 день нед 2'!AE119</f>
        <v>5.5999999999999999E-3</v>
      </c>
      <c r="I119" s="177">
        <f t="shared" si="1"/>
        <v>3.2300000000000002E-2</v>
      </c>
    </row>
    <row r="120" spans="1:9" x14ac:dyDescent="0.25">
      <c r="A120" s="15">
        <v>100</v>
      </c>
      <c r="B120" s="251" t="s">
        <v>65</v>
      </c>
      <c r="C120" s="17" t="s">
        <v>12</v>
      </c>
      <c r="D120" s="183">
        <f>'Пн 1 день нед 2'!K120+'Пн 1 день нед 2'!L120+'Вт День 2 Нед 2'!M120+'Ср День 3 Нед 2'!K120+'Чт День 4 Нед 2'!L120+'Чт День 4 Нед 2'!M120+'Пт День 5 Нед 2'!K120+'Сб День 6 Нед 2'!L120</f>
        <v>0.34540000000000004</v>
      </c>
      <c r="E120" s="183">
        <f>'Пн 1 день нед 2'!S120+'Пн 1 день нед 2'!T120+'Вт День 2 Нед 2'!T120+'Ср День 3 Нед 2'!R120+'Чт День 4 Нед 2'!T120+'Чт День 4 Нед 2'!U120+'Пт День 5 Нед 2'!P120+'Сб День 6 Нед 2'!S120</f>
        <v>0.24540000000000001</v>
      </c>
      <c r="F120" s="183">
        <f>'Сб День 6 Нед 2'!X120+'Пт День 5 Нед 2'!S120+'Чт День 4 Нед 2'!X120+'Ср День 3 Нед 2'!V120+'Вт День 2 Нед 2'!X120+'Пн 1 день нед 2'!W120</f>
        <v>4.5600000000000002E-2</v>
      </c>
      <c r="G120" s="183" t="e">
        <f>'Сб День 6 Нед 2'!AB120+'Пт День 5 Нед 2'!W120+'Ср День 3 Нед 2'!#REF!+'Вт День 2 Нед 2'!#REF!+'Пн 1 день нед 2'!AA120</f>
        <v>#REF!</v>
      </c>
      <c r="H120" s="38">
        <f>'Сб День 6 Нед 2'!AF120+'Пт День 5 Нед 2'!AA120+'Чт День 4 Нед 2'!AB120+'Ср День 3 Нед 2'!Z120+'Вт День 2 Нед 2'!AB120+'Пн 1 день нед 2'!AE120</f>
        <v>0</v>
      </c>
      <c r="I120" s="177">
        <f t="shared" si="1"/>
        <v>0.63639999999999997</v>
      </c>
    </row>
    <row r="121" spans="1:9" x14ac:dyDescent="0.25">
      <c r="A121" s="15"/>
      <c r="B121" s="313" t="s">
        <v>117</v>
      </c>
      <c r="C121" s="7"/>
      <c r="D121" s="183"/>
      <c r="E121" s="183"/>
      <c r="F121" s="183"/>
      <c r="G121" s="183" t="e">
        <f>'Сб День 6 Нед 2'!AB121+'Пт День 5 Нед 2'!W121+'Ср День 3 Нед 2'!#REF!+'Вт День 2 Нед 2'!#REF!+'Пн 1 день нед 2'!AA121</f>
        <v>#REF!</v>
      </c>
      <c r="H121" s="38"/>
      <c r="I121" s="177"/>
    </row>
    <row r="122" spans="1:9" x14ac:dyDescent="0.25">
      <c r="A122" s="15">
        <v>101</v>
      </c>
      <c r="B122" s="251" t="s">
        <v>72</v>
      </c>
      <c r="C122" s="25" t="s">
        <v>12</v>
      </c>
      <c r="D122" s="183">
        <f>'Пн 1 день нед 2'!K122+'Пн 1 день нед 2'!L122+'Вт День 2 Нед 2'!M122+'Ср День 3 Нед 2'!K122+'Чт День 4 Нед 2'!L122+'Чт День 4 Нед 2'!M122+'Пт День 5 Нед 2'!K122+'Сб День 6 Нед 2'!L122</f>
        <v>5.6300000000000003E-2</v>
      </c>
      <c r="E122" s="183">
        <f>'Пн 1 день нед 2'!S122+'Пн 1 день нед 2'!T122+'Вт День 2 Нед 2'!T122+'Ср День 3 Нед 2'!R122+'Чт День 4 Нед 2'!T122+'Чт День 4 Нед 2'!U122+'Пт День 5 Нед 2'!P122+'Сб День 6 Нед 2'!S122</f>
        <v>5.6300000000000003E-2</v>
      </c>
      <c r="F122" s="183">
        <f>'Сб День 6 Нед 2'!X122+'Пт День 5 Нед 2'!S122+'Чт День 4 Нед 2'!X122+'Ср День 3 Нед 2'!V122+'Вт День 2 Нед 2'!X122+'Пн 1 день нед 2'!W122</f>
        <v>0</v>
      </c>
      <c r="G122" s="183" t="e">
        <f>'Сб День 6 Нед 2'!AB122+'Пт День 5 Нед 2'!W122+'Ср День 3 Нед 2'!#REF!+'Вт День 2 Нед 2'!#REF!+'Пн 1 день нед 2'!AA122</f>
        <v>#REF!</v>
      </c>
      <c r="H122" s="38">
        <f>'Сб День 6 Нед 2'!AF122+'Пт День 5 Нед 2'!AA122+'Чт День 4 Нед 2'!AB122+'Ср День 3 Нед 2'!Z122+'Вт День 2 Нед 2'!AB122+'Пн 1 день нед 2'!AE122</f>
        <v>8.7499999999999994E-2</v>
      </c>
      <c r="I122" s="177">
        <f t="shared" si="1"/>
        <v>0.2001</v>
      </c>
    </row>
    <row r="123" spans="1:9" x14ac:dyDescent="0.25">
      <c r="A123" s="15">
        <v>102</v>
      </c>
      <c r="B123" s="251" t="s">
        <v>73</v>
      </c>
      <c r="C123" s="25" t="s">
        <v>12</v>
      </c>
      <c r="D123" s="183">
        <f>'Пн 1 день нед 2'!K123+'Пн 1 день нед 2'!L123+'Вт День 2 Нед 2'!M123+'Ср День 3 Нед 2'!K123+'Чт День 4 Нед 2'!L123+'Чт День 4 Нед 2'!M123+'Пт День 5 Нед 2'!K123+'Сб День 6 Нед 2'!L123</f>
        <v>0.24880000000000002</v>
      </c>
      <c r="E123" s="183">
        <f>'Пн 1 день нед 2'!S123+'Пн 1 день нед 2'!T123+'Вт День 2 Нед 2'!T123+'Ср День 3 Нед 2'!R123+'Чт День 4 Нед 2'!T123+'Чт День 4 Нед 2'!U123+'Пт День 5 Нед 2'!P123+'Сб День 6 Нед 2'!S123</f>
        <v>0.24880000000000002</v>
      </c>
      <c r="F123" s="183">
        <f>'Сб День 6 Нед 2'!X123+'Пт День 5 Нед 2'!S123+'Чт День 4 Нед 2'!X123+'Ср День 3 Нед 2'!V123+'Вт День 2 Нед 2'!X123+'Пн 1 день нед 2'!W123</f>
        <v>0</v>
      </c>
      <c r="G123" s="183" t="e">
        <f>'Сб День 6 Нед 2'!AB123+'Пт День 5 Нед 2'!W123+'Ср День 3 Нед 2'!#REF!+'Вт День 2 Нед 2'!#REF!+'Пн 1 день нед 2'!AA123</f>
        <v>#REF!</v>
      </c>
      <c r="H123" s="38">
        <f>'Сб День 6 Нед 2'!AF123+'Пт День 5 Нед 2'!AA123+'Чт День 4 Нед 2'!AB123+'Ср День 3 Нед 2'!Z123+'Вт День 2 Нед 2'!AB123+'Пн 1 день нед 2'!AE123</f>
        <v>0.27275000000000005</v>
      </c>
      <c r="I123" s="177">
        <f t="shared" si="1"/>
        <v>0.77035000000000009</v>
      </c>
    </row>
    <row r="124" spans="1:9" x14ac:dyDescent="0.25">
      <c r="A124" s="15">
        <v>103</v>
      </c>
      <c r="B124" s="251" t="s">
        <v>74</v>
      </c>
      <c r="C124" s="25" t="s">
        <v>12</v>
      </c>
      <c r="D124" s="183">
        <f>'Пн 1 день нед 2'!K124+'Пн 1 день нед 2'!L124+'Вт День 2 Нед 2'!M124+'Ср День 3 Нед 2'!K124+'Чт День 4 Нед 2'!L124+'Чт День 4 Нед 2'!M124+'Пт День 5 Нед 2'!K124+'Сб День 6 Нед 2'!L124</f>
        <v>8.2920000000000008E-2</v>
      </c>
      <c r="E124" s="183">
        <f>'Пн 1 день нед 2'!S124+'Пн 1 день нед 2'!T124+'Вт День 2 Нед 2'!T124+'Ср День 3 Нед 2'!R124+'Чт День 4 Нед 2'!T124+'Чт День 4 Нед 2'!U124+'Пт День 5 Нед 2'!P124+'Сб День 6 Нед 2'!S124</f>
        <v>4.9320000000000003E-2</v>
      </c>
      <c r="F124" s="183">
        <f>'Сб День 6 Нед 2'!X124+'Пт День 5 Нед 2'!S124+'Чт День 4 Нед 2'!X124+'Ср День 3 Нед 2'!V124+'Вт День 2 Нед 2'!X124+'Пн 1 день нед 2'!W124</f>
        <v>0</v>
      </c>
      <c r="G124" s="183" t="e">
        <f>'Сб День 6 Нед 2'!AB124+'Пт День 5 Нед 2'!W124+'Ср День 3 Нед 2'!#REF!+'Вт День 2 Нед 2'!#REF!+'Пн 1 день нед 2'!AA124</f>
        <v>#REF!</v>
      </c>
      <c r="H124" s="38">
        <f>'Сб День 6 Нед 2'!AF124+'Пт День 5 Нед 2'!AA124+'Чт День 4 Нед 2'!AB124+'Ср День 3 Нед 2'!Z124+'Вт День 2 Нед 2'!AB124+'Пн 1 день нед 2'!AE124</f>
        <v>6.6489999999999994E-2</v>
      </c>
      <c r="I124" s="177">
        <f t="shared" si="1"/>
        <v>0.19873000000000002</v>
      </c>
    </row>
    <row r="125" spans="1:9" x14ac:dyDescent="0.25">
      <c r="A125" s="15">
        <v>104</v>
      </c>
      <c r="B125" s="251" t="s">
        <v>75</v>
      </c>
      <c r="C125" s="25" t="s">
        <v>12</v>
      </c>
      <c r="D125" s="183">
        <f>'Пн 1 день нед 2'!K125+'Пн 1 день нед 2'!L125+'Вт День 2 Нед 2'!M125+'Ср День 3 Нед 2'!K125+'Чт День 4 Нед 2'!L125+'Чт День 4 Нед 2'!M125+'Пт День 5 Нед 2'!K125+'Сб День 6 Нед 2'!L125</f>
        <v>3.6000000000000004E-2</v>
      </c>
      <c r="E125" s="183">
        <f>'Пн 1 день нед 2'!S125+'Пн 1 день нед 2'!T125+'Вт День 2 Нед 2'!T125+'Ср День 3 Нед 2'!R125+'Чт День 4 Нед 2'!T125+'Чт День 4 Нед 2'!U125+'Пт День 5 Нед 2'!P125+'Сб День 6 Нед 2'!S125</f>
        <v>3.6000000000000004E-2</v>
      </c>
      <c r="F125" s="183">
        <f>'Сб День 6 Нед 2'!X125+'Пт День 5 Нед 2'!S125+'Чт День 4 Нед 2'!X125+'Ср День 3 Нед 2'!V125+'Вт День 2 Нед 2'!X125+'Пн 1 день нед 2'!W125</f>
        <v>0</v>
      </c>
      <c r="G125" s="183" t="e">
        <f>'Сб День 6 Нед 2'!AB125+'Пт День 5 Нед 2'!W125+'Ср День 3 Нед 2'!#REF!+'Вт День 2 Нед 2'!#REF!+'Пн 1 день нед 2'!AA125</f>
        <v>#REF!</v>
      </c>
      <c r="H125" s="38">
        <f>'Сб День 6 Нед 2'!AF125+'Пт День 5 Нед 2'!AA125+'Чт День 4 Нед 2'!AB125+'Ср День 3 Нед 2'!Z125+'Вт День 2 Нед 2'!AB125+'Пн 1 день нед 2'!AE125</f>
        <v>6.7750000000000005E-2</v>
      </c>
      <c r="I125" s="177">
        <f t="shared" si="1"/>
        <v>0.13975000000000001</v>
      </c>
    </row>
    <row r="126" spans="1:9" x14ac:dyDescent="0.25">
      <c r="A126" s="15">
        <v>105</v>
      </c>
      <c r="B126" s="251" t="s">
        <v>77</v>
      </c>
      <c r="C126" s="25" t="s">
        <v>12</v>
      </c>
      <c r="D126" s="183">
        <f>'Пн 1 день нед 2'!K126+'Пн 1 день нед 2'!L126+'Вт День 2 Нед 2'!M126+'Ср День 3 Нед 2'!K126+'Чт День 4 Нед 2'!L126+'Чт День 4 Нед 2'!M126+'Пт День 5 Нед 2'!K126+'Сб День 6 Нед 2'!L126</f>
        <v>7.2999999999999995E-2</v>
      </c>
      <c r="E126" s="183">
        <f>'Пн 1 день нед 2'!S126+'Пн 1 день нед 2'!T126+'Вт День 2 Нед 2'!T126+'Ср День 3 Нед 2'!R126+'Чт День 4 Нед 2'!T126+'Чт День 4 Нед 2'!U126+'Пт День 5 Нед 2'!P126+'Сб День 6 Нед 2'!S126</f>
        <v>0.11899999999999999</v>
      </c>
      <c r="F126" s="183">
        <f>'Сб День 6 Нед 2'!X126+'Пт День 5 Нед 2'!S126+'Чт День 4 Нед 2'!X126+'Ср День 3 Нед 2'!V126+'Вт День 2 Нед 2'!X126+'Пн 1 день нед 2'!W126</f>
        <v>0</v>
      </c>
      <c r="G126" s="183" t="e">
        <f>'Сб День 6 Нед 2'!AB126+'Пт День 5 Нед 2'!W126+'Ср День 3 Нед 2'!#REF!+'Вт День 2 Нед 2'!#REF!+'Пн 1 день нед 2'!AA126</f>
        <v>#REF!</v>
      </c>
      <c r="H126" s="38">
        <f>'Сб День 6 Нед 2'!AF126+'Пт День 5 Нед 2'!AA126+'Чт День 4 Нед 2'!AB126+'Ср День 3 Нед 2'!Z126+'Вт День 2 Нед 2'!AB126+'Пн 1 день нед 2'!AE126</f>
        <v>0</v>
      </c>
      <c r="I126" s="177">
        <f t="shared" si="1"/>
        <v>0.192</v>
      </c>
    </row>
    <row r="127" spans="1:9" ht="15" customHeight="1" x14ac:dyDescent="0.25">
      <c r="A127" s="15">
        <v>106</v>
      </c>
      <c r="B127" s="251" t="s">
        <v>76</v>
      </c>
      <c r="C127" s="25" t="s">
        <v>12</v>
      </c>
      <c r="D127" s="183">
        <f>'Пн 1 день нед 2'!K127+'Пн 1 день нед 2'!L127+'Вт День 2 Нед 2'!M127+'Ср День 3 Нед 2'!K127+'Чт День 4 Нед 2'!L127+'Чт День 4 Нед 2'!M127+'Пт День 5 Нед 2'!K127+'Сб День 6 Нед 2'!L127</f>
        <v>0</v>
      </c>
      <c r="E127" s="183">
        <f>'Пн 1 день нед 2'!S127+'Пн 1 день нед 2'!T127+'Вт День 2 Нед 2'!T127+'Ср День 3 Нед 2'!R127+'Чт День 4 Нед 2'!T127+'Чт День 4 Нед 2'!U127+'Пт День 5 Нед 2'!P127+'Сб День 6 Нед 2'!S127</f>
        <v>0</v>
      </c>
      <c r="F127" s="183">
        <f>'Сб День 6 Нед 2'!X127+'Пт День 5 Нед 2'!S127+'Чт День 4 Нед 2'!X127+'Ср День 3 Нед 2'!V127+'Вт День 2 Нед 2'!X127+'Пн 1 день нед 2'!W127</f>
        <v>0</v>
      </c>
      <c r="G127" s="183" t="e">
        <f>'Сб День 6 Нед 2'!AB127+'Пт День 5 Нед 2'!W127+'Ср День 3 Нед 2'!#REF!+'Вт День 2 Нед 2'!#REF!+'Пн 1 день нед 2'!AA127</f>
        <v>#REF!</v>
      </c>
      <c r="H127" s="38">
        <f>'Сб День 6 Нед 2'!AF127+'Пт День 5 Нед 2'!AA127+'Чт День 4 Нед 2'!AB127+'Ср День 3 Нед 2'!Z127+'Вт День 2 Нед 2'!AB127+'Пн 1 день нед 2'!AE127</f>
        <v>0</v>
      </c>
      <c r="I127" s="177">
        <f t="shared" si="1"/>
        <v>0</v>
      </c>
    </row>
    <row r="128" spans="1:9" ht="15" customHeight="1" x14ac:dyDescent="0.25">
      <c r="A128" s="15">
        <v>107</v>
      </c>
      <c r="B128" s="257" t="s">
        <v>78</v>
      </c>
      <c r="C128" s="25" t="s">
        <v>12</v>
      </c>
      <c r="D128" s="183">
        <f>'Пн 1 день нед 2'!K128+'Пн 1 день нед 2'!L128+'Вт День 2 Нед 2'!M128+'Ср День 3 Нед 2'!K128+'Чт День 4 Нед 2'!L128+'Чт День 4 Нед 2'!M128+'Пт День 5 Нед 2'!K128+'Сб День 6 Нед 2'!L128</f>
        <v>0</v>
      </c>
      <c r="E128" s="183">
        <f>'Пн 1 день нед 2'!S128+'Пн 1 день нед 2'!T128+'Вт День 2 Нед 2'!T128+'Ср День 3 Нед 2'!R128+'Чт День 4 Нед 2'!T128+'Чт День 4 Нед 2'!U128+'Пт День 5 Нед 2'!P128+'Сб День 6 Нед 2'!S128</f>
        <v>0</v>
      </c>
      <c r="F128" s="183">
        <f>'Сб День 6 Нед 2'!X128+'Пт День 5 Нед 2'!S128+'Чт День 4 Нед 2'!X128+'Ср День 3 Нед 2'!V128+'Вт День 2 Нед 2'!X128+'Пн 1 день нед 2'!W128</f>
        <v>0</v>
      </c>
      <c r="G128" s="183" t="e">
        <f>'Сб День 6 Нед 2'!AB128+'Пт День 5 Нед 2'!W128+'Ср День 3 Нед 2'!#REF!+'Вт День 2 Нед 2'!#REF!+'Пн 1 день нед 2'!AA128</f>
        <v>#REF!</v>
      </c>
      <c r="H128" s="38">
        <f>'Сб День 6 Нед 2'!AF128+'Пт День 5 Нед 2'!AA128+'Чт День 4 Нед 2'!AB128+'Ср День 3 Нед 2'!Z128+'Вт День 2 Нед 2'!AB128+'Пн 1 день нед 2'!AE128</f>
        <v>0</v>
      </c>
      <c r="I128" s="177">
        <f t="shared" si="1"/>
        <v>0</v>
      </c>
    </row>
    <row r="129" spans="1:9" ht="15" customHeight="1" x14ac:dyDescent="0.25">
      <c r="A129" s="15">
        <v>108</v>
      </c>
      <c r="B129" s="257" t="s">
        <v>105</v>
      </c>
      <c r="C129" s="25" t="s">
        <v>12</v>
      </c>
      <c r="D129" s="183">
        <f>'Пн 1 день нед 2'!K129+'Пн 1 день нед 2'!L129+'Вт День 2 Нед 2'!M129+'Ср День 3 Нед 2'!K129+'Чт День 4 Нед 2'!L129+'Чт День 4 Нед 2'!M129+'Пт День 5 Нед 2'!K129+'Сб День 6 Нед 2'!L129</f>
        <v>0</v>
      </c>
      <c r="E129" s="183">
        <f>'Пн 1 день нед 2'!S129+'Пн 1 день нед 2'!T129+'Вт День 2 Нед 2'!T129+'Ср День 3 Нед 2'!R129+'Чт День 4 Нед 2'!T129+'Чт День 4 Нед 2'!U129+'Пт День 5 Нед 2'!P129+'Сб День 6 Нед 2'!S129</f>
        <v>0</v>
      </c>
      <c r="F129" s="183">
        <f>'Сб День 6 Нед 2'!X129+'Пт День 5 Нед 2'!S129+'Чт День 4 Нед 2'!X129+'Ср День 3 Нед 2'!V129+'Вт День 2 Нед 2'!X129+'Пн 1 день нед 2'!W129</f>
        <v>0</v>
      </c>
      <c r="G129" s="183" t="e">
        <f>'Сб День 6 Нед 2'!AB129+'Пт День 5 Нед 2'!W129+'Ср День 3 Нед 2'!#REF!+'Вт День 2 Нед 2'!#REF!+'Пн 1 день нед 2'!AA129</f>
        <v>#REF!</v>
      </c>
      <c r="H129" s="38">
        <f>'Сб День 6 Нед 2'!AF129+'Пт День 5 Нед 2'!AA129+'Чт День 4 Нед 2'!AB129+'Ср День 3 Нед 2'!Z129+'Вт День 2 Нед 2'!AB129+'Пн 1 день нед 2'!AE129</f>
        <v>0</v>
      </c>
      <c r="I129" s="177">
        <f t="shared" si="1"/>
        <v>0</v>
      </c>
    </row>
    <row r="130" spans="1:9" ht="15" customHeight="1" x14ac:dyDescent="0.25">
      <c r="A130" s="15">
        <v>109</v>
      </c>
      <c r="B130" s="257" t="s">
        <v>190</v>
      </c>
      <c r="C130" s="25" t="s">
        <v>12</v>
      </c>
      <c r="D130" s="183">
        <f>'Пн 1 день нед 2'!K130+'Пн 1 день нед 2'!L130+'Вт День 2 Нед 2'!M130+'Ср День 3 Нед 2'!K130+'Чт День 4 Нед 2'!L130+'Чт День 4 Нед 2'!M130+'Пт День 5 Нед 2'!K130+'Сб День 6 Нед 2'!L130</f>
        <v>0</v>
      </c>
      <c r="E130" s="183">
        <f>'Пн 1 день нед 2'!S130+'Пн 1 день нед 2'!T130+'Вт День 2 Нед 2'!T130+'Ср День 3 Нед 2'!R130+'Чт День 4 Нед 2'!T130+'Чт День 4 Нед 2'!U130+'Пт День 5 Нед 2'!P130+'Сб День 6 Нед 2'!S130</f>
        <v>0</v>
      </c>
      <c r="F130" s="183">
        <f>'Сб День 6 Нед 2'!X130+'Пт День 5 Нед 2'!S130+'Чт День 4 Нед 2'!X130+'Ср День 3 Нед 2'!V130+'Вт День 2 Нед 2'!X130+'Пн 1 день нед 2'!W130</f>
        <v>0</v>
      </c>
      <c r="G130" s="183" t="e">
        <f>'Сб День 6 Нед 2'!AB130+'Пт День 5 Нед 2'!W130+'Ср День 3 Нед 2'!#REF!+'Вт День 2 Нед 2'!#REF!+'Пн 1 день нед 2'!AA130</f>
        <v>#REF!</v>
      </c>
      <c r="H130" s="38">
        <f>'Сб День 6 Нед 2'!AF130+'Пт День 5 Нед 2'!AA130+'Чт День 4 Нед 2'!AB130+'Ср День 3 Нед 2'!Z130+'Вт День 2 Нед 2'!AB130+'Пн 1 день нед 2'!AE130</f>
        <v>0</v>
      </c>
      <c r="I130" s="177">
        <f t="shared" si="1"/>
        <v>0</v>
      </c>
    </row>
    <row r="131" spans="1:9" ht="15" customHeight="1" x14ac:dyDescent="0.25">
      <c r="A131" s="317"/>
      <c r="B131" s="319" t="s">
        <v>214</v>
      </c>
      <c r="C131" s="56"/>
      <c r="D131" s="183"/>
      <c r="E131" s="183"/>
      <c r="F131" s="183"/>
      <c r="G131" s="183" t="e">
        <f>'Сб День 6 Нед 2'!AB131+'Пт День 5 Нед 2'!W131+'Ср День 3 Нед 2'!#REF!+'Вт День 2 Нед 2'!#REF!+'Пн 1 день нед 2'!AA131</f>
        <v>#REF!</v>
      </c>
      <c r="H131" s="38"/>
      <c r="I131" s="177"/>
    </row>
    <row r="132" spans="1:9" ht="15" customHeight="1" x14ac:dyDescent="0.25">
      <c r="A132" s="65">
        <v>110</v>
      </c>
      <c r="B132" s="50" t="s">
        <v>93</v>
      </c>
      <c r="C132" s="57" t="s">
        <v>12</v>
      </c>
      <c r="D132" s="183">
        <f>'Пн 1 день нед 2'!K132+'Пн 1 день нед 2'!L132+'Вт День 2 Нед 2'!M132+'Ср День 3 Нед 2'!K132+'Чт День 4 Нед 2'!L132+'Чт День 4 Нед 2'!M132+'Пт День 5 Нед 2'!K132+'Сб День 6 Нед 2'!L132</f>
        <v>0</v>
      </c>
      <c r="E132" s="183">
        <f>'Пн 1 день нед 2'!S132+'Пн 1 день нед 2'!T132+'Вт День 2 Нед 2'!T132+'Ср День 3 Нед 2'!R132+'Чт День 4 Нед 2'!T132+'Чт День 4 Нед 2'!U132+'Пт День 5 Нед 2'!P132+'Сб День 6 Нед 2'!S132</f>
        <v>0</v>
      </c>
      <c r="F132" s="183">
        <f>'Сб День 6 Нед 2'!X132+'Пт День 5 Нед 2'!S132+'Чт День 4 Нед 2'!X132+'Ср День 3 Нед 2'!V132+'Вт День 2 Нед 2'!X132+'Пн 1 день нед 2'!W132</f>
        <v>0</v>
      </c>
      <c r="G132" s="183" t="e">
        <f>'Сб День 6 Нед 2'!AB132+'Пт День 5 Нед 2'!W132+'Ср День 3 Нед 2'!#REF!+'Вт День 2 Нед 2'!#REF!+'Пн 1 день нед 2'!AA132</f>
        <v>#REF!</v>
      </c>
      <c r="H132" s="38">
        <f>'Сб День 6 Нед 2'!AF132+'Пт День 5 Нед 2'!AA132+'Чт День 4 Нед 2'!AB132+'Ср День 3 Нед 2'!Z132+'Вт День 2 Нед 2'!AB132+'Пн 1 день нед 2'!AE132</f>
        <v>0</v>
      </c>
      <c r="I132" s="177">
        <f t="shared" si="1"/>
        <v>0</v>
      </c>
    </row>
    <row r="133" spans="1:9" ht="15" customHeight="1" x14ac:dyDescent="0.25">
      <c r="A133" s="65">
        <v>111</v>
      </c>
      <c r="B133" s="50" t="s">
        <v>94</v>
      </c>
      <c r="C133" s="57" t="s">
        <v>12</v>
      </c>
      <c r="D133" s="183">
        <f>'Пн 1 день нед 2'!K133+'Пн 1 день нед 2'!L133+'Вт День 2 Нед 2'!M133+'Ср День 3 Нед 2'!K133+'Чт День 4 Нед 2'!L133+'Чт День 4 Нед 2'!M133+'Пт День 5 Нед 2'!K133+'Сб День 6 Нед 2'!L133</f>
        <v>0</v>
      </c>
      <c r="E133" s="183">
        <f>'Пн 1 день нед 2'!S133+'Пн 1 день нед 2'!T133+'Вт День 2 Нед 2'!T133+'Ср День 3 Нед 2'!R133+'Чт День 4 Нед 2'!T133+'Чт День 4 Нед 2'!U133+'Пт День 5 Нед 2'!P133+'Сб День 6 Нед 2'!S133</f>
        <v>0</v>
      </c>
      <c r="F133" s="183">
        <f>'Сб День 6 Нед 2'!X133+'Пт День 5 Нед 2'!S133+'Чт День 4 Нед 2'!X133+'Ср День 3 Нед 2'!V133+'Вт День 2 Нед 2'!X133+'Пн 1 день нед 2'!W133</f>
        <v>0</v>
      </c>
      <c r="G133" s="183" t="e">
        <f>'Сб День 6 Нед 2'!AB133+'Пт День 5 Нед 2'!W133+'Ср День 3 Нед 2'!#REF!+'Вт День 2 Нед 2'!#REF!+'Пн 1 день нед 2'!AA133</f>
        <v>#REF!</v>
      </c>
      <c r="H133" s="38">
        <f>'Сб День 6 Нед 2'!AF133+'Пт День 5 Нед 2'!AA133+'Чт День 4 Нед 2'!AB133+'Ср День 3 Нед 2'!Z133+'Вт День 2 Нед 2'!AB133+'Пн 1 день нед 2'!AE133</f>
        <v>0</v>
      </c>
      <c r="I133" s="177">
        <f t="shared" si="1"/>
        <v>0</v>
      </c>
    </row>
    <row r="134" spans="1:9" ht="15" customHeight="1" x14ac:dyDescent="0.25">
      <c r="A134" s="65">
        <v>112</v>
      </c>
      <c r="B134" s="50" t="s">
        <v>95</v>
      </c>
      <c r="C134" s="57" t="s">
        <v>12</v>
      </c>
      <c r="D134" s="183">
        <f>'Пн 1 день нед 2'!K134+'Пн 1 день нед 2'!L134+'Вт День 2 Нед 2'!M134+'Ср День 3 Нед 2'!K134+'Чт День 4 Нед 2'!L134+'Чт День 4 Нед 2'!M134+'Пт День 5 Нед 2'!K134+'Сб День 6 Нед 2'!L134</f>
        <v>0</v>
      </c>
      <c r="E134" s="183">
        <f>'Пн 1 день нед 2'!S134+'Пн 1 день нед 2'!T134+'Вт День 2 Нед 2'!T134+'Ср День 3 Нед 2'!R134+'Чт День 4 Нед 2'!T134+'Чт День 4 Нед 2'!U134+'Пт День 5 Нед 2'!P134+'Сб День 6 Нед 2'!S134</f>
        <v>0</v>
      </c>
      <c r="F134" s="183">
        <f>'Сб День 6 Нед 2'!X134+'Пт День 5 Нед 2'!S134+'Чт День 4 Нед 2'!X134+'Ср День 3 Нед 2'!V134+'Вт День 2 Нед 2'!X134+'Пн 1 день нед 2'!W134</f>
        <v>0</v>
      </c>
      <c r="G134" s="183" t="e">
        <f>'Сб День 6 Нед 2'!AB134+'Пт День 5 Нед 2'!W134+'Ср День 3 Нед 2'!#REF!+'Вт День 2 Нед 2'!#REF!+'Пн 1 день нед 2'!AA134</f>
        <v>#REF!</v>
      </c>
      <c r="H134" s="38">
        <f>'Сб День 6 Нед 2'!AF134+'Пт День 5 Нед 2'!AA134+'Чт День 4 Нед 2'!AB134+'Ср День 3 Нед 2'!Z134+'Вт День 2 Нед 2'!AB134+'Пн 1 день нед 2'!AE134</f>
        <v>0</v>
      </c>
      <c r="I134" s="177">
        <f t="shared" si="1"/>
        <v>0</v>
      </c>
    </row>
    <row r="135" spans="1:9" ht="15" customHeight="1" x14ac:dyDescent="0.25">
      <c r="A135" s="65">
        <v>113</v>
      </c>
      <c r="B135" s="50" t="s">
        <v>96</v>
      </c>
      <c r="C135" s="57" t="s">
        <v>12</v>
      </c>
      <c r="D135" s="183">
        <f>'Пн 1 день нед 2'!K135+'Пн 1 день нед 2'!L135+'Вт День 2 Нед 2'!M135+'Ср День 3 Нед 2'!K135+'Чт День 4 Нед 2'!L135+'Чт День 4 Нед 2'!M135+'Пт День 5 Нед 2'!K135+'Сб День 6 Нед 2'!L135</f>
        <v>0</v>
      </c>
      <c r="E135" s="183">
        <f>'Пн 1 день нед 2'!S135+'Пн 1 день нед 2'!T135+'Вт День 2 Нед 2'!T135+'Ср День 3 Нед 2'!R135+'Чт День 4 Нед 2'!T135+'Чт День 4 Нед 2'!U135+'Пт День 5 Нед 2'!P135+'Сб День 6 Нед 2'!S135</f>
        <v>0</v>
      </c>
      <c r="F135" s="183">
        <f>'Сб День 6 Нед 2'!X135+'Пт День 5 Нед 2'!S135+'Чт День 4 Нед 2'!X135+'Ср День 3 Нед 2'!V135+'Вт День 2 Нед 2'!X135+'Пн 1 день нед 2'!W135</f>
        <v>0</v>
      </c>
      <c r="G135" s="183" t="e">
        <f>'Сб День 6 Нед 2'!AB135+'Пт День 5 Нед 2'!W135+'Ср День 3 Нед 2'!#REF!+'Вт День 2 Нед 2'!#REF!+'Пн 1 день нед 2'!AA135</f>
        <v>#REF!</v>
      </c>
      <c r="H135" s="38">
        <f>'Сб День 6 Нед 2'!AF135+'Пт День 5 Нед 2'!AA135+'Чт День 4 Нед 2'!AB135+'Ср День 3 Нед 2'!Z135+'Вт День 2 Нед 2'!AB135+'Пн 1 день нед 2'!AE135</f>
        <v>0</v>
      </c>
      <c r="I135" s="177">
        <f t="shared" si="1"/>
        <v>0</v>
      </c>
    </row>
    <row r="136" spans="1:9" ht="15" customHeight="1" x14ac:dyDescent="0.25">
      <c r="A136" s="65">
        <v>114</v>
      </c>
      <c r="B136" s="50" t="s">
        <v>97</v>
      </c>
      <c r="C136" s="57" t="s">
        <v>12</v>
      </c>
      <c r="D136" s="183">
        <f>'Пн 1 день нед 2'!K136+'Пн 1 день нед 2'!L136+'Вт День 2 Нед 2'!M136+'Ср День 3 Нед 2'!K136+'Чт День 4 Нед 2'!L136+'Чт День 4 Нед 2'!M136+'Пт День 5 Нед 2'!K136+'Сб День 6 Нед 2'!L136</f>
        <v>0</v>
      </c>
      <c r="E136" s="183">
        <f>'Пн 1 день нед 2'!S136+'Пн 1 день нед 2'!T136+'Вт День 2 Нед 2'!T136+'Ср День 3 Нед 2'!R136+'Чт День 4 Нед 2'!T136+'Чт День 4 Нед 2'!U136+'Пт День 5 Нед 2'!P136+'Сб День 6 Нед 2'!S136</f>
        <v>0</v>
      </c>
      <c r="F136" s="183">
        <f>'Сб День 6 Нед 2'!X136+'Пт День 5 Нед 2'!S136+'Чт День 4 Нед 2'!X136+'Ср День 3 Нед 2'!V136+'Вт День 2 Нед 2'!X136+'Пн 1 день нед 2'!W136</f>
        <v>0</v>
      </c>
      <c r="G136" s="183" t="e">
        <f>'Сб День 6 Нед 2'!AB136+'Пт День 5 Нед 2'!W136+'Ср День 3 Нед 2'!#REF!+'Вт День 2 Нед 2'!#REF!+'Пн 1 день нед 2'!AA136</f>
        <v>#REF!</v>
      </c>
      <c r="H136" s="38">
        <f>'Сб День 6 Нед 2'!AF136+'Пт День 5 Нед 2'!AA136+'Чт День 4 Нед 2'!AB136+'Ср День 3 Нед 2'!Z136+'Вт День 2 Нед 2'!AB136+'Пн 1 день нед 2'!AE136</f>
        <v>0</v>
      </c>
      <c r="I136" s="177">
        <f t="shared" ref="I136:I148" si="2">D136+E136+F136+H136</f>
        <v>0</v>
      </c>
    </row>
    <row r="137" spans="1:9" ht="15" customHeight="1" x14ac:dyDescent="0.25">
      <c r="A137" s="45"/>
      <c r="B137" s="57" t="s">
        <v>98</v>
      </c>
      <c r="C137" s="35"/>
      <c r="D137" s="183"/>
      <c r="E137" s="183"/>
      <c r="F137" s="183"/>
      <c r="G137" s="183" t="e">
        <f>'Сб День 6 Нед 2'!AB137+'Пт День 5 Нед 2'!W137+'Ср День 3 Нед 2'!#REF!+'Вт День 2 Нед 2'!#REF!+'Пн 1 день нед 2'!AA137</f>
        <v>#REF!</v>
      </c>
      <c r="H137" s="38"/>
      <c r="I137" s="177"/>
    </row>
    <row r="138" spans="1:9" ht="15" customHeight="1" x14ac:dyDescent="0.25">
      <c r="A138" s="401">
        <v>115</v>
      </c>
      <c r="B138" s="400" t="s">
        <v>239</v>
      </c>
      <c r="C138" s="399" t="s">
        <v>82</v>
      </c>
      <c r="D138" s="183">
        <f>'Пн 1 день нед 2'!K138+'Пн 1 день нед 2'!L138+'Вт День 2 Нед 2'!M138+'Ср День 3 Нед 2'!K138+'Чт День 4 Нед 2'!L138+'Чт День 4 Нед 2'!M138+'Пт День 5 Нед 2'!K138+'Сб День 6 Нед 2'!L138</f>
        <v>0</v>
      </c>
      <c r="E138" s="183">
        <f>'Пн 1 день нед 2'!S138+'Пн 1 день нед 2'!T138+'Вт День 2 Нед 2'!T138+'Ср День 3 Нед 2'!R138+'Чт День 4 Нед 2'!T138+'Чт День 4 Нед 2'!U138+'Пт День 5 Нед 2'!P138+'Сб День 6 Нед 2'!S138</f>
        <v>0</v>
      </c>
      <c r="F138" s="183">
        <f>'Сб День 6 Нед 2'!X138+'Пт День 5 Нед 2'!S138+'Чт День 4 Нед 2'!X138+'Ср День 3 Нед 2'!V138+'Вт День 2 Нед 2'!X138+'Пн 1 день нед 2'!W138</f>
        <v>0</v>
      </c>
      <c r="G138" s="183" t="e">
        <f>'Сб День 6 Нед 2'!AB138+'Пт День 5 Нед 2'!W138+'Ср День 3 Нед 2'!#REF!+'Вт День 2 Нед 2'!#REF!+'Пн 1 день нед 2'!AA138</f>
        <v>#REF!</v>
      </c>
      <c r="H138" s="38">
        <f>'Сб День 6 Нед 2'!AF138+'Пт День 5 Нед 2'!AA138+'Чт День 4 Нед 2'!AB138+'Ср День 3 Нед 2'!Z138+'Вт День 2 Нед 2'!AB138+'Пн 1 день нед 2'!AE138</f>
        <v>0</v>
      </c>
      <c r="I138" s="177">
        <f t="shared" si="2"/>
        <v>0</v>
      </c>
    </row>
    <row r="139" spans="1:9" x14ac:dyDescent="0.25">
      <c r="A139" s="244">
        <v>116</v>
      </c>
      <c r="B139" s="260" t="s">
        <v>86</v>
      </c>
      <c r="C139" s="61" t="s">
        <v>12</v>
      </c>
      <c r="D139" s="183">
        <f>'Пн 1 день нед 2'!K139+'Пн 1 день нед 2'!L139+'Вт День 2 Нед 2'!M139+'Ср День 3 Нед 2'!K139+'Чт День 4 Нед 2'!L139+'Чт День 4 Нед 2'!M139+'Пт День 5 Нед 2'!K139+'Сб День 6 Нед 2'!L139</f>
        <v>0.13800000000000001</v>
      </c>
      <c r="E139" s="183">
        <f>'Пн 1 день нед 2'!S139+'Пн 1 день нед 2'!T139+'Вт День 2 Нед 2'!T139+'Ср День 3 Нед 2'!R139+'Чт День 4 Нед 2'!T139+'Чт День 4 Нед 2'!U139+'Пт День 5 Нед 2'!P139+'Сб День 6 Нед 2'!S139</f>
        <v>0.36</v>
      </c>
      <c r="F139" s="183">
        <f>'Сб День 6 Нед 2'!X139+'Пт День 5 Нед 2'!S139+'Чт День 4 Нед 2'!X139+'Ср День 3 Нед 2'!V139+'Вт День 2 Нед 2'!X139+'Пн 1 день нед 2'!W139</f>
        <v>0</v>
      </c>
      <c r="G139" s="183" t="e">
        <f>'Сб День 6 Нед 2'!AB139+'Пт День 5 Нед 2'!W139+'Ср День 3 Нед 2'!#REF!+'Вт День 2 Нед 2'!#REF!+'Пн 1 день нед 2'!AA139</f>
        <v>#REF!</v>
      </c>
      <c r="H139" s="38">
        <f>'Сб День 6 Нед 2'!AF139+'Пт День 5 Нед 2'!AA139+'Чт День 4 Нед 2'!AB139+'Ср День 3 Нед 2'!Z139+'Вт День 2 Нед 2'!AB139+'Пн 1 день нед 2'!AE139</f>
        <v>0</v>
      </c>
      <c r="I139" s="177">
        <f t="shared" si="2"/>
        <v>0.498</v>
      </c>
    </row>
    <row r="140" spans="1:9" ht="15" customHeight="1" x14ac:dyDescent="0.25">
      <c r="A140" s="401">
        <v>117</v>
      </c>
      <c r="B140" s="261" t="s">
        <v>217</v>
      </c>
      <c r="C140" s="63" t="s">
        <v>82</v>
      </c>
      <c r="D140" s="183">
        <f>'Пн 1 день нед 2'!K140+'Пн 1 день нед 2'!L140+'Вт День 2 Нед 2'!M140+'Ср День 3 Нед 2'!K140+'Чт День 4 Нед 2'!L140+'Чт День 4 Нед 2'!M140+'Пт День 5 Нед 2'!K140+'Сб День 6 Нед 2'!L140</f>
        <v>0</v>
      </c>
      <c r="E140" s="183">
        <f>'Пн 1 день нед 2'!S140+'Пн 1 день нед 2'!T140+'Вт День 2 Нед 2'!T140+'Ср День 3 Нед 2'!R140+'Чт День 4 Нед 2'!T140+'Чт День 4 Нед 2'!U140+'Пт День 5 Нед 2'!P140+'Сб День 6 Нед 2'!S140</f>
        <v>1</v>
      </c>
      <c r="F140" s="183">
        <f>'Сб День 6 Нед 2'!X140+'Пт День 5 Нед 2'!S140+'Чт День 4 Нед 2'!X140+'Ср День 3 Нед 2'!V140+'Вт День 2 Нед 2'!X140+'Пн 1 день нед 2'!W140</f>
        <v>0</v>
      </c>
      <c r="G140" s="183" t="e">
        <f>'Сб День 6 Нед 2'!AB140+'Пт День 5 Нед 2'!W140+'Ср День 3 Нед 2'!#REF!+'Вт День 2 Нед 2'!#REF!+'Пн 1 день нед 2'!AA140</f>
        <v>#REF!</v>
      </c>
      <c r="H140" s="38">
        <f>'Сб День 6 Нед 2'!AF140+'Пт День 5 Нед 2'!AA140+'Чт День 4 Нед 2'!AB140+'Ср День 3 Нед 2'!Z140+'Вт День 2 Нед 2'!AB140+'Пн 1 день нед 2'!AE140</f>
        <v>0</v>
      </c>
      <c r="I140" s="177">
        <f t="shared" si="2"/>
        <v>1</v>
      </c>
    </row>
    <row r="141" spans="1:9" ht="15.75" customHeight="1" x14ac:dyDescent="0.25">
      <c r="A141" s="244">
        <v>118</v>
      </c>
      <c r="B141" s="260" t="s">
        <v>211</v>
      </c>
      <c r="C141" s="61" t="s">
        <v>12</v>
      </c>
      <c r="D141" s="183">
        <f>'Пн 1 день нед 2'!K141+'Пн 1 день нед 2'!L141+'Вт День 2 Нед 2'!M141+'Ср День 3 Нед 2'!K141+'Чт День 4 Нед 2'!L141+'Чт День 4 Нед 2'!M141+'Пт День 5 Нед 2'!K141+'Сб День 6 Нед 2'!L141</f>
        <v>0</v>
      </c>
      <c r="E141" s="183">
        <f>'Пн 1 день нед 2'!S141+'Пн 1 день нед 2'!T141+'Вт День 2 Нед 2'!T141+'Ср День 3 Нед 2'!R141+'Чт День 4 Нед 2'!T141+'Чт День 4 Нед 2'!U141+'Пт День 5 Нед 2'!P141+'Сб День 6 Нед 2'!S141</f>
        <v>0</v>
      </c>
      <c r="F141" s="183">
        <f>'Сб День 6 Нед 2'!X141+'Пт День 5 Нед 2'!S141+'Чт День 4 Нед 2'!X141+'Ср День 3 Нед 2'!V141+'Вт День 2 Нед 2'!X141+'Пн 1 день нед 2'!W141</f>
        <v>0</v>
      </c>
      <c r="G141" s="183" t="e">
        <f>'Сб День 6 Нед 2'!AB141+'Пт День 5 Нед 2'!W141+'Ср День 3 Нед 2'!#REF!+'Вт День 2 Нед 2'!#REF!+'Пн 1 день нед 2'!AA141</f>
        <v>#REF!</v>
      </c>
      <c r="H141" s="38">
        <f>'Сб День 6 Нед 2'!AF141+'Пт День 5 Нед 2'!AA141+'Чт День 4 Нед 2'!AB141+'Ср День 3 Нед 2'!Z141+'Вт День 2 Нед 2'!AB141+'Пн 1 день нед 2'!AE141</f>
        <v>0</v>
      </c>
      <c r="I141" s="177">
        <f t="shared" si="2"/>
        <v>0</v>
      </c>
    </row>
    <row r="142" spans="1:9" ht="15.75" customHeight="1" x14ac:dyDescent="0.25">
      <c r="A142" s="401">
        <v>119</v>
      </c>
      <c r="B142" s="260" t="s">
        <v>192</v>
      </c>
      <c r="C142" s="61" t="s">
        <v>12</v>
      </c>
      <c r="D142" s="183">
        <f>'Пн 1 день нед 2'!K142+'Пн 1 день нед 2'!L142+'Вт День 2 Нед 2'!M142+'Ср День 3 Нед 2'!K142+'Чт День 4 Нед 2'!L142+'Чт День 4 Нед 2'!M142+'Пт День 5 Нед 2'!K142+'Сб День 6 Нед 2'!L142</f>
        <v>0</v>
      </c>
      <c r="E142" s="183">
        <f>'Пн 1 день нед 2'!S142+'Пн 1 день нед 2'!T142+'Вт День 2 Нед 2'!T142+'Ср День 3 Нед 2'!R142+'Чт День 4 Нед 2'!T142+'Чт День 4 Нед 2'!U142+'Пт День 5 Нед 2'!P142+'Сб День 6 Нед 2'!S142</f>
        <v>0</v>
      </c>
      <c r="F142" s="183">
        <f>'Сб День 6 Нед 2'!X142+'Пт День 5 Нед 2'!S142+'Чт День 4 Нед 2'!X142+'Ср День 3 Нед 2'!V142+'Вт День 2 Нед 2'!X142+'Пн 1 день нед 2'!W142</f>
        <v>0</v>
      </c>
      <c r="G142" s="183" t="e">
        <f>'Сб День 6 Нед 2'!AB142+'Пт День 5 Нед 2'!W142+'Ср День 3 Нед 2'!#REF!+'Вт День 2 Нед 2'!#REF!+'Пн 1 день нед 2'!AA142</f>
        <v>#REF!</v>
      </c>
      <c r="H142" s="38">
        <f>'Сб День 6 Нед 2'!AF142+'Пт День 5 Нед 2'!AA142+'Чт День 4 Нед 2'!AB142+'Ср День 3 Нед 2'!Z142+'Вт День 2 Нед 2'!AB142+'Пн 1 день нед 2'!AE142</f>
        <v>0</v>
      </c>
      <c r="I142" s="177">
        <f t="shared" si="2"/>
        <v>0</v>
      </c>
    </row>
    <row r="143" spans="1:9" ht="15" customHeight="1" x14ac:dyDescent="0.25">
      <c r="A143" s="244">
        <v>120</v>
      </c>
      <c r="B143" s="22" t="s">
        <v>19</v>
      </c>
      <c r="C143" s="23" t="s">
        <v>12</v>
      </c>
      <c r="D143" s="183">
        <f>'Пн 1 день нед 2'!K143+'Пн 1 день нед 2'!L143+'Вт День 2 Нед 2'!M143+'Ср День 3 Нед 2'!K143+'Чт День 4 Нед 2'!L143+'Чт День 4 Нед 2'!M143+'Пт День 5 Нед 2'!K143+'Сб День 6 Нед 2'!L143</f>
        <v>0</v>
      </c>
      <c r="E143" s="183">
        <f>'Пн 1 день нед 2'!S143+'Пн 1 день нед 2'!T143+'Вт День 2 Нед 2'!T143+'Ср День 3 Нед 2'!R143+'Чт День 4 Нед 2'!T143+'Чт День 4 Нед 2'!U143+'Пт День 5 Нед 2'!P143+'Сб День 6 Нед 2'!S143</f>
        <v>0</v>
      </c>
      <c r="F143" s="183">
        <f>'Сб День 6 Нед 2'!X143+'Пт День 5 Нед 2'!S143+'Чт День 4 Нед 2'!X143+'Ср День 3 Нед 2'!V143+'Вт День 2 Нед 2'!X143+'Пн 1 день нед 2'!W143</f>
        <v>0</v>
      </c>
      <c r="G143" s="183" t="e">
        <f>'Сб День 6 Нед 2'!AB143+'Пт День 5 Нед 2'!W143+'Ср День 3 Нед 2'!#REF!+'Вт День 2 Нед 2'!#REF!+'Пн 1 день нед 2'!AA143</f>
        <v>#REF!</v>
      </c>
      <c r="H143" s="38">
        <f>'Сб День 6 Нед 2'!AF143+'Пт День 5 Нед 2'!AA143+'Чт День 4 Нед 2'!AB143+'Ср День 3 Нед 2'!Z143+'Вт День 2 Нед 2'!AB143+'Пн 1 день нед 2'!AE143</f>
        <v>0</v>
      </c>
      <c r="I143" s="177">
        <f t="shared" si="2"/>
        <v>0</v>
      </c>
    </row>
    <row r="144" spans="1:9" ht="24.75" customHeight="1" x14ac:dyDescent="0.25">
      <c r="A144" s="401">
        <v>121</v>
      </c>
      <c r="B144" s="260" t="s">
        <v>307</v>
      </c>
      <c r="C144" s="61" t="s">
        <v>82</v>
      </c>
      <c r="D144" s="183">
        <f>'Пн 1 день нед 2'!K144+'Пн 1 день нед 2'!L144+'Вт День 2 Нед 2'!M144+'Ср День 3 Нед 2'!K144+'Чт День 4 Нед 2'!L144+'Чт День 4 Нед 2'!M144+'Пт День 5 Нед 2'!K144+'Сб День 6 Нед 2'!L144</f>
        <v>0</v>
      </c>
      <c r="E144" s="183">
        <f>'Пн 1 день нед 2'!S144+'Пн 1 день нед 2'!T144+'Вт День 2 Нед 2'!T144+'Ср День 3 Нед 2'!R144+'Чт День 4 Нед 2'!T144+'Чт День 4 Нед 2'!U144+'Пт День 5 Нед 2'!P144+'Сб День 6 Нед 2'!S144</f>
        <v>0</v>
      </c>
      <c r="F144" s="183">
        <f>'Сб День 6 Нед 2'!X144+'Пт День 5 Нед 2'!S144+'Чт День 4 Нед 2'!X144+'Ср День 3 Нед 2'!V144+'Вт День 2 Нед 2'!X144+'Пн 1 день нед 2'!W144</f>
        <v>0</v>
      </c>
      <c r="G144" s="183" t="e">
        <f>'Сб День 6 Нед 2'!AB144+'Пт День 5 Нед 2'!W144+'Ср День 3 Нед 2'!#REF!+'Вт День 2 Нед 2'!#REF!+'Пн 1 день нед 2'!AA144</f>
        <v>#REF!</v>
      </c>
      <c r="H144" s="38">
        <f>'Сб День 6 Нед 2'!AF144+'Пт День 5 Нед 2'!AA144+'Чт День 4 Нед 2'!AB144+'Ср День 3 Нед 2'!Z144+'Вт День 2 Нед 2'!AB144+'Пн 1 день нед 2'!AE144</f>
        <v>0</v>
      </c>
      <c r="I144" s="177">
        <f t="shared" si="2"/>
        <v>0</v>
      </c>
    </row>
    <row r="145" spans="1:9" ht="15" customHeight="1" x14ac:dyDescent="0.25">
      <c r="A145" s="244">
        <v>122</v>
      </c>
      <c r="B145" s="260" t="s">
        <v>212</v>
      </c>
      <c r="C145" s="61" t="s">
        <v>82</v>
      </c>
      <c r="D145" s="183">
        <f>'Пн 1 день нед 2'!K145+'Пн 1 день нед 2'!L145+'Вт День 2 Нед 2'!M145+'Ср День 3 Нед 2'!K145+'Чт День 4 Нед 2'!L145+'Чт День 4 Нед 2'!M145+'Пт День 5 Нед 2'!K145+'Сб День 6 Нед 2'!L145</f>
        <v>0</v>
      </c>
      <c r="E145" s="183">
        <f>'Пн 1 день нед 2'!S145+'Пн 1 день нед 2'!T145+'Вт День 2 Нед 2'!T145+'Ср День 3 Нед 2'!R145+'Чт День 4 Нед 2'!T145+'Чт День 4 Нед 2'!U145+'Пт День 5 Нед 2'!P145+'Сб День 6 Нед 2'!S145</f>
        <v>0</v>
      </c>
      <c r="F145" s="183">
        <f>'Сб День 6 Нед 2'!X145+'Пт День 5 Нед 2'!S145+'Чт День 4 Нед 2'!X145+'Ср День 3 Нед 2'!V145+'Вт День 2 Нед 2'!X145+'Пн 1 день нед 2'!W145</f>
        <v>0</v>
      </c>
      <c r="G145" s="183" t="e">
        <f>'Сб День 6 Нед 2'!AB145+'Пт День 5 Нед 2'!W145+'Ср День 3 Нед 2'!#REF!+'Вт День 2 Нед 2'!#REF!+'Пн 1 день нед 2'!AA145</f>
        <v>#REF!</v>
      </c>
      <c r="H145" s="38">
        <f>'Сб День 6 Нед 2'!AF145+'Пт День 5 Нед 2'!AA145+'Чт День 4 Нед 2'!AB145+'Ср День 3 Нед 2'!Z145+'Вт День 2 Нед 2'!AB145+'Пн 1 день нед 2'!AE145</f>
        <v>0</v>
      </c>
      <c r="I145" s="177">
        <f t="shared" si="2"/>
        <v>0</v>
      </c>
    </row>
    <row r="146" spans="1:9" ht="15.75" customHeight="1" x14ac:dyDescent="0.25">
      <c r="A146" s="401">
        <v>123</v>
      </c>
      <c r="B146" s="260" t="s">
        <v>219</v>
      </c>
      <c r="C146" s="61" t="s">
        <v>82</v>
      </c>
      <c r="D146" s="183">
        <f>'Пн 1 день нед 2'!K146+'Пн 1 день нед 2'!L146+'Вт День 2 Нед 2'!M146+'Ср День 3 Нед 2'!K146+'Чт День 4 Нед 2'!L146+'Чт День 4 Нед 2'!M146+'Пт День 5 Нед 2'!K146+'Сб День 6 Нед 2'!L146</f>
        <v>0</v>
      </c>
      <c r="E146" s="183">
        <f>'Пн 1 день нед 2'!S146+'Пн 1 день нед 2'!T146+'Вт День 2 Нед 2'!T146+'Ср День 3 Нед 2'!R146+'Чт День 4 Нед 2'!T146+'Чт День 4 Нед 2'!U146+'Пт День 5 Нед 2'!P146+'Сб День 6 Нед 2'!S146</f>
        <v>0</v>
      </c>
      <c r="F146" s="183">
        <f>'Сб День 6 Нед 2'!X146+'Пт День 5 Нед 2'!S146+'Чт День 4 Нед 2'!X146+'Ср День 3 Нед 2'!V146+'Вт День 2 Нед 2'!X146+'Пн 1 день нед 2'!W146</f>
        <v>0</v>
      </c>
      <c r="G146" s="183" t="e">
        <f>'Сб День 6 Нед 2'!AB146+'Пт День 5 Нед 2'!W146+'Ср День 3 Нед 2'!#REF!+'Вт День 2 Нед 2'!#REF!+'Пн 1 день нед 2'!AA146</f>
        <v>#REF!</v>
      </c>
      <c r="H146" s="38">
        <f>'Сб День 6 Нед 2'!AF146+'Пт День 5 Нед 2'!AA146+'Чт День 4 Нед 2'!AB146+'Ср День 3 Нед 2'!Z146+'Вт День 2 Нед 2'!AB146+'Пн 1 день нед 2'!AE146</f>
        <v>0</v>
      </c>
      <c r="I146" s="177">
        <f t="shared" si="2"/>
        <v>0</v>
      </c>
    </row>
    <row r="147" spans="1:9" ht="21" customHeight="1" x14ac:dyDescent="0.25">
      <c r="A147" s="244">
        <v>124</v>
      </c>
      <c r="B147" s="260" t="s">
        <v>213</v>
      </c>
      <c r="C147" s="61" t="s">
        <v>82</v>
      </c>
      <c r="D147" s="183">
        <f>'Пн 1 день нед 2'!K147+'Пн 1 день нед 2'!L147+'Вт День 2 Нед 2'!M147+'Ср День 3 Нед 2'!K147+'Чт День 4 Нед 2'!L147+'Чт День 4 Нед 2'!M147+'Пт День 5 Нед 2'!K147+'Сб День 6 Нед 2'!L147</f>
        <v>0</v>
      </c>
      <c r="E147" s="183">
        <f>'Пн 1 день нед 2'!S147+'Пн 1 день нед 2'!T147+'Вт День 2 Нед 2'!T147+'Ср День 3 Нед 2'!R147+'Чт День 4 Нед 2'!T147+'Чт День 4 Нед 2'!U147+'Пт День 5 Нед 2'!P147+'Сб День 6 Нед 2'!S147</f>
        <v>0</v>
      </c>
      <c r="F147" s="183">
        <f>'Сб День 6 Нед 2'!X147+'Пт День 5 Нед 2'!S147+'Чт День 4 Нед 2'!X147+'Ср День 3 Нед 2'!V147+'Вт День 2 Нед 2'!X147+'Пн 1 день нед 2'!W147</f>
        <v>0</v>
      </c>
      <c r="G147" s="183" t="e">
        <f>'Сб День 6 Нед 2'!AB147+'Пт День 5 Нед 2'!W147+'Ср День 3 Нед 2'!#REF!+'Вт День 2 Нед 2'!#REF!+'Пн 1 день нед 2'!AA147</f>
        <v>#REF!</v>
      </c>
      <c r="H147" s="38">
        <f>'Сб День 6 Нед 2'!AF147+'Пт День 5 Нед 2'!AA147+'Чт День 4 Нед 2'!AB147+'Ср День 3 Нед 2'!Z147+'Вт День 2 Нед 2'!AB147+'Пн 1 день нед 2'!AE147</f>
        <v>0</v>
      </c>
      <c r="I147" s="177">
        <f t="shared" si="2"/>
        <v>0</v>
      </c>
    </row>
    <row r="148" spans="1:9" ht="15" customHeight="1" x14ac:dyDescent="0.25">
      <c r="A148" s="401">
        <v>125</v>
      </c>
      <c r="B148" s="260" t="s">
        <v>191</v>
      </c>
      <c r="C148" s="61" t="s">
        <v>82</v>
      </c>
      <c r="D148" s="183">
        <f>'Пн 1 день нед 2'!K148+'Пн 1 день нед 2'!L148+'Вт День 2 Нед 2'!M148+'Ср День 3 Нед 2'!K148+'Чт День 4 Нед 2'!L148+'Чт День 4 Нед 2'!M148+'Пт День 5 Нед 2'!K148+'Сб День 6 Нед 2'!L148</f>
        <v>0</v>
      </c>
      <c r="E148" s="183">
        <f>'Пн 1 день нед 2'!S148+'Пн 1 день нед 2'!T148+'Вт День 2 Нед 2'!T148+'Ср День 3 Нед 2'!R148+'Чт День 4 Нед 2'!T148+'Чт День 4 Нед 2'!U148+'Пт День 5 Нед 2'!P148+'Сб День 6 Нед 2'!S148</f>
        <v>0</v>
      </c>
      <c r="F148" s="183">
        <f>'Сб День 6 Нед 2'!X148+'Пт День 5 Нед 2'!S148+'Чт День 4 Нед 2'!X148+'Ср День 3 Нед 2'!V148+'Вт День 2 Нед 2'!X148+'Пн 1 день нед 2'!W148</f>
        <v>0</v>
      </c>
      <c r="G148" s="183" t="e">
        <f>'Сб День 6 Нед 2'!AB148+'Пт День 5 Нед 2'!W148+'Ср День 3 Нед 2'!#REF!+'Вт День 2 Нед 2'!#REF!+'Пн 1 день нед 2'!AA148</f>
        <v>#REF!</v>
      </c>
      <c r="H148" s="38">
        <f>'Сб День 6 Нед 2'!AF148+'Пт День 5 Нед 2'!AA148+'Чт День 4 Нед 2'!AB148+'Ср День 3 Нед 2'!Z148+'Вт День 2 Нед 2'!AB148+'Пн 1 день нед 2'!AE148</f>
        <v>0</v>
      </c>
      <c r="I148" s="177">
        <f t="shared" si="2"/>
        <v>0</v>
      </c>
    </row>
    <row r="149" spans="1:9" x14ac:dyDescent="0.25">
      <c r="D149" s="160"/>
      <c r="E149" s="160"/>
      <c r="F149" s="160"/>
      <c r="G149" s="160"/>
      <c r="H149" s="160"/>
      <c r="I149" s="175"/>
    </row>
  </sheetData>
  <mergeCells count="7">
    <mergeCell ref="I2:I3"/>
    <mergeCell ref="E2:E3"/>
    <mergeCell ref="A1:H1"/>
    <mergeCell ref="D2:D3"/>
    <mergeCell ref="F2:F3"/>
    <mergeCell ref="H2:H3"/>
    <mergeCell ref="G2:G3"/>
  </mergeCells>
  <pageMargins left="0.31496062992125984" right="0.31496062992125984" top="0.15748031496062992" bottom="0.15748031496062992" header="0.31496062992125984" footer="0.31496062992125984"/>
  <pageSetup paperSize="9"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48"/>
  <sheetViews>
    <sheetView tabSelected="1" zoomScale="90" zoomScaleNormal="90" workbookViewId="0">
      <pane xSplit="3" ySplit="4" topLeftCell="D50" activePane="bottomRight" state="frozen"/>
      <selection pane="topRight" activeCell="D1" sqref="D1"/>
      <selection pane="bottomLeft" activeCell="A5" sqref="A5"/>
      <selection pane="bottomRight" activeCell="I117" sqref="I117"/>
    </sheetView>
  </sheetViews>
  <sheetFormatPr defaultRowHeight="15" x14ac:dyDescent="0.25"/>
  <cols>
    <col min="1" max="1" width="5.140625" customWidth="1"/>
    <col min="2" max="2" width="22.85546875" style="297" customWidth="1"/>
    <col min="3" max="3" width="6.5703125" customWidth="1"/>
    <col min="4" max="5" width="11.28515625" style="9" customWidth="1"/>
    <col min="6" max="6" width="12.42578125" style="9" customWidth="1"/>
    <col min="7" max="7" width="11.7109375" style="9" hidden="1" customWidth="1"/>
    <col min="8" max="8" width="11.7109375" style="9" customWidth="1"/>
    <col min="9" max="9" width="13.28515625" customWidth="1"/>
  </cols>
  <sheetData>
    <row r="1" spans="1:9" ht="15.75" customHeight="1" x14ac:dyDescent="0.25">
      <c r="A1" s="621" t="s">
        <v>111</v>
      </c>
      <c r="B1" s="621"/>
      <c r="C1" s="621"/>
      <c r="D1" s="622"/>
      <c r="E1" s="622"/>
      <c r="F1" s="622"/>
      <c r="G1" s="622"/>
      <c r="H1" s="622"/>
      <c r="I1" s="129"/>
    </row>
    <row r="2" spans="1:9" ht="15" customHeight="1" x14ac:dyDescent="0.25">
      <c r="A2" s="69"/>
      <c r="B2" s="282"/>
      <c r="C2" s="70"/>
      <c r="D2" s="623" t="s">
        <v>361</v>
      </c>
      <c r="E2" s="626" t="s">
        <v>362</v>
      </c>
      <c r="F2" s="625" t="s">
        <v>363</v>
      </c>
      <c r="G2" s="588" t="s">
        <v>260</v>
      </c>
      <c r="H2" s="624" t="s">
        <v>400</v>
      </c>
      <c r="I2" s="620" t="s">
        <v>226</v>
      </c>
    </row>
    <row r="3" spans="1:9" ht="57.75" customHeight="1" x14ac:dyDescent="0.25">
      <c r="A3" s="71"/>
      <c r="B3" s="283" t="s">
        <v>136</v>
      </c>
      <c r="C3" s="73"/>
      <c r="D3" s="623"/>
      <c r="E3" s="626"/>
      <c r="F3" s="625"/>
      <c r="G3" s="563"/>
      <c r="H3" s="624"/>
      <c r="I3" s="620"/>
    </row>
    <row r="4" spans="1:9" x14ac:dyDescent="0.25">
      <c r="A4" s="71"/>
      <c r="B4" s="284" t="s">
        <v>4</v>
      </c>
      <c r="C4" s="73"/>
      <c r="D4" s="300">
        <f>'Итого 6 дней 2 нед'!D4+'Итого за 1 нед'!D4</f>
        <v>16</v>
      </c>
      <c r="E4" s="300">
        <f>'Итого 6 дней 2 нед'!E4+'Итого за 1 нед'!E4</f>
        <v>16</v>
      </c>
      <c r="F4" s="300">
        <f>'Итого 6 дней 2 нед'!F4+'Итого за 1 нед'!F4</f>
        <v>12</v>
      </c>
      <c r="G4" s="300" t="e">
        <f>'Итого 6 дней 2 нед'!G4+'Итого за 1 нед'!G4</f>
        <v>#REF!</v>
      </c>
      <c r="H4" s="300">
        <f>'Итого 6 дней 2 нед'!H4+'Итого за 1 нед'!H4</f>
        <v>12</v>
      </c>
      <c r="I4" s="167">
        <f>H4+F4+E4+D4</f>
        <v>56</v>
      </c>
    </row>
    <row r="5" spans="1:9" x14ac:dyDescent="0.25">
      <c r="A5" s="74"/>
      <c r="B5" s="285" t="s">
        <v>5</v>
      </c>
      <c r="C5" s="75"/>
      <c r="D5" s="301"/>
      <c r="E5" s="301"/>
      <c r="F5" s="301"/>
      <c r="G5" s="301"/>
      <c r="H5" s="165"/>
      <c r="I5" s="176"/>
    </row>
    <row r="6" spans="1:9" x14ac:dyDescent="0.25">
      <c r="A6" s="71"/>
      <c r="B6" s="286" t="s">
        <v>177</v>
      </c>
      <c r="C6" s="76"/>
      <c r="D6" s="302"/>
      <c r="E6" s="302"/>
      <c r="F6" s="302"/>
      <c r="G6" s="302"/>
      <c r="H6" s="303"/>
      <c r="I6" s="176"/>
    </row>
    <row r="7" spans="1:9" ht="15" customHeight="1" x14ac:dyDescent="0.25">
      <c r="A7" s="81">
        <v>1</v>
      </c>
      <c r="B7" s="253" t="s">
        <v>11</v>
      </c>
      <c r="C7" s="131" t="s">
        <v>12</v>
      </c>
      <c r="D7" s="304">
        <f>'Итого 6 дней 2 нед'!D7+'Итого за 1 нед'!D7</f>
        <v>0</v>
      </c>
      <c r="E7" s="304">
        <f>'Итого 6 дней 2 нед'!E7+'Итого за 1 нед'!E7</f>
        <v>0</v>
      </c>
      <c r="F7" s="381">
        <f>'Итого 6 дней 2 нед'!F7+'Итого за 1 нед'!F7</f>
        <v>0</v>
      </c>
      <c r="G7" s="304" t="e">
        <f>'Итого 6 дней 2 нед'!G7+'Итого за 1 нед'!G7</f>
        <v>#REF!</v>
      </c>
      <c r="H7" s="305">
        <f>'Итого 6 дней 2 нед'!H7+'Итого за 1 нед'!H7</f>
        <v>0</v>
      </c>
      <c r="I7" s="177">
        <f>D7+E7+F7+H7</f>
        <v>0</v>
      </c>
    </row>
    <row r="8" spans="1:9" x14ac:dyDescent="0.25">
      <c r="A8" s="81">
        <v>2</v>
      </c>
      <c r="B8" s="287" t="s">
        <v>13</v>
      </c>
      <c r="C8" s="130" t="s">
        <v>12</v>
      </c>
      <c r="D8" s="304">
        <f>'Итого 6 дней 2 нед'!D8+'Итого за 1 нед'!D8</f>
        <v>0.26709999999999995</v>
      </c>
      <c r="E8" s="304">
        <f>'Итого 6 дней 2 нед'!E8+'Итого за 1 нед'!E8</f>
        <v>0.40379999999999999</v>
      </c>
      <c r="F8" s="381">
        <f>'Итого 6 дней 2 нед'!F8+'Итого за 1 нед'!F8</f>
        <v>0</v>
      </c>
      <c r="G8" s="304" t="e">
        <f>'Итого 6 дней 2 нед'!G8+'Итого за 1 нед'!G8</f>
        <v>#REF!</v>
      </c>
      <c r="H8" s="305">
        <f>'Итого 6 дней 2 нед'!H8+'Итого за 1 нед'!H8</f>
        <v>0</v>
      </c>
      <c r="I8" s="177">
        <f t="shared" ref="I8:I71" si="0">D8+E8+F8+H8</f>
        <v>0.67089999999999994</v>
      </c>
    </row>
    <row r="9" spans="1:9" x14ac:dyDescent="0.25">
      <c r="A9" s="81">
        <v>3</v>
      </c>
      <c r="B9" s="253" t="s">
        <v>142</v>
      </c>
      <c r="C9" s="131" t="s">
        <v>12</v>
      </c>
      <c r="D9" s="304">
        <f>'Итого 6 дней 2 нед'!D9+'Итого за 1 нед'!D9</f>
        <v>0.53500000000000003</v>
      </c>
      <c r="E9" s="304">
        <f>'Итого 6 дней 2 нед'!E9+'Итого за 1 нед'!E9</f>
        <v>0.58500000000000008</v>
      </c>
      <c r="F9" s="381">
        <f>'Итого 6 дней 2 нед'!F9+'Итого за 1 нед'!F9</f>
        <v>0</v>
      </c>
      <c r="G9" s="304" t="e">
        <f>'Итого 6 дней 2 нед'!G9+'Итого за 1 нед'!G9</f>
        <v>#REF!</v>
      </c>
      <c r="H9" s="305">
        <f>'Итого 6 дней 2 нед'!H9+'Итого за 1 нед'!H9</f>
        <v>0.36</v>
      </c>
      <c r="I9" s="177">
        <f t="shared" si="0"/>
        <v>1.48</v>
      </c>
    </row>
    <row r="10" spans="1:9" x14ac:dyDescent="0.25">
      <c r="A10" s="81">
        <v>4</v>
      </c>
      <c r="B10" s="254" t="s">
        <v>166</v>
      </c>
      <c r="C10" s="131" t="s">
        <v>12</v>
      </c>
      <c r="D10" s="304">
        <f>'Итого 6 дней 2 нед'!D10+'Итого за 1 нед'!D10</f>
        <v>0</v>
      </c>
      <c r="E10" s="304">
        <f>'Итого 6 дней 2 нед'!E10+'Итого за 1 нед'!E10</f>
        <v>0</v>
      </c>
      <c r="F10" s="381">
        <f>'Итого 6 дней 2 нед'!F10+'Итого за 1 нед'!F10</f>
        <v>2</v>
      </c>
      <c r="G10" s="304" t="e">
        <f>'Итого 6 дней 2 нед'!G10+'Итого за 1 нед'!G10</f>
        <v>#REF!</v>
      </c>
      <c r="H10" s="305">
        <f>'Итого 6 дней 2 нед'!H10+'Итого за 1 нед'!H10</f>
        <v>0</v>
      </c>
      <c r="I10" s="177">
        <f t="shared" si="0"/>
        <v>2</v>
      </c>
    </row>
    <row r="11" spans="1:9" x14ac:dyDescent="0.25">
      <c r="A11" s="139"/>
      <c r="B11" s="286" t="s">
        <v>167</v>
      </c>
      <c r="C11" s="378"/>
      <c r="D11" s="304"/>
      <c r="E11" s="304"/>
      <c r="F11" s="381"/>
      <c r="G11" s="379"/>
      <c r="H11" s="305"/>
      <c r="I11" s="177"/>
    </row>
    <row r="12" spans="1:9" x14ac:dyDescent="0.25">
      <c r="A12" s="81">
        <v>5</v>
      </c>
      <c r="B12" s="253" t="s">
        <v>44</v>
      </c>
      <c r="C12" s="131" t="s">
        <v>12</v>
      </c>
      <c r="D12" s="304">
        <f>'Итого 6 дней 2 нед'!D12+'Итого за 1 нед'!D12</f>
        <v>0.2374</v>
      </c>
      <c r="E12" s="304">
        <f>'Итого 6 дней 2 нед'!E12+'Итого за 1 нед'!E12</f>
        <v>0.2671</v>
      </c>
      <c r="F12" s="381">
        <f>'Итого 6 дней 2 нед'!F12+'Итого за 1 нед'!F12</f>
        <v>0</v>
      </c>
      <c r="G12" s="304" t="e">
        <f>'Итого 6 дней 2 нед'!G12+'Итого за 1 нед'!G12</f>
        <v>#REF!</v>
      </c>
      <c r="H12" s="305">
        <f>'Итого 6 дней 2 нед'!H12+'Итого за 1 нед'!H12</f>
        <v>0</v>
      </c>
      <c r="I12" s="177">
        <f t="shared" si="0"/>
        <v>0.50449999999999995</v>
      </c>
    </row>
    <row r="13" spans="1:9" ht="15" customHeight="1" x14ac:dyDescent="0.25">
      <c r="A13" s="81">
        <v>6</v>
      </c>
      <c r="B13" s="253" t="s">
        <v>49</v>
      </c>
      <c r="C13" s="131" t="s">
        <v>12</v>
      </c>
      <c r="D13" s="304">
        <f>'Итого 6 дней 2 нед'!D13+'Итого за 1 нед'!D13</f>
        <v>0</v>
      </c>
      <c r="E13" s="304">
        <f>'Итого 6 дней 2 нед'!E13+'Итого за 1 нед'!E13</f>
        <v>0</v>
      </c>
      <c r="F13" s="381">
        <f>'Итого 6 дней 2 нед'!F13+'Итого за 1 нед'!F13</f>
        <v>0</v>
      </c>
      <c r="G13" s="304" t="e">
        <f>'Итого 6 дней 2 нед'!G13+'Итого за 1 нед'!G13</f>
        <v>#REF!</v>
      </c>
      <c r="H13" s="305">
        <f>'Итого 6 дней 2 нед'!H13+'Итого за 1 нед'!H13</f>
        <v>0</v>
      </c>
      <c r="I13" s="177">
        <f t="shared" si="0"/>
        <v>0</v>
      </c>
    </row>
    <row r="14" spans="1:9" x14ac:dyDescent="0.25">
      <c r="A14" s="81">
        <v>7</v>
      </c>
      <c r="B14" s="253" t="s">
        <v>50</v>
      </c>
      <c r="C14" s="131" t="s">
        <v>12</v>
      </c>
      <c r="D14" s="304">
        <f>'Итого 6 дней 2 нед'!D14+'Итого за 1 нед'!D14</f>
        <v>3.3299999999999996E-2</v>
      </c>
      <c r="E14" s="304">
        <f>'Итого 6 дней 2 нед'!E14+'Итого за 1 нед'!E14</f>
        <v>2.3300000000000001E-2</v>
      </c>
      <c r="F14" s="381">
        <f>'Итого 6 дней 2 нед'!F14+'Итого за 1 нед'!F14</f>
        <v>0</v>
      </c>
      <c r="G14" s="304" t="e">
        <f>'Итого 6 дней 2 нед'!G14+'Итого за 1 нед'!G14</f>
        <v>#REF!</v>
      </c>
      <c r="H14" s="305">
        <f>'Итого 6 дней 2 нед'!H14+'Итого за 1 нед'!H14</f>
        <v>3.0000000000000002E-2</v>
      </c>
      <c r="I14" s="177">
        <f t="shared" si="0"/>
        <v>8.6599999999999996E-2</v>
      </c>
    </row>
    <row r="15" spans="1:9" ht="15" customHeight="1" x14ac:dyDescent="0.25">
      <c r="A15" s="81">
        <v>8</v>
      </c>
      <c r="B15" s="253" t="s">
        <v>48</v>
      </c>
      <c r="C15" s="131" t="s">
        <v>12</v>
      </c>
      <c r="D15" s="304">
        <f>'Итого 6 дней 2 нед'!D15+'Итого за 1 нед'!D15</f>
        <v>0</v>
      </c>
      <c r="E15" s="304">
        <f>'Итого 6 дней 2 нед'!E15+'Итого за 1 нед'!E15</f>
        <v>0</v>
      </c>
      <c r="F15" s="381">
        <f>'Итого 6 дней 2 нед'!F15+'Итого за 1 нед'!F15</f>
        <v>0</v>
      </c>
      <c r="G15" s="304" t="e">
        <f>'Итого 6 дней 2 нед'!G15+'Итого за 1 нед'!G15</f>
        <v>#REF!</v>
      </c>
      <c r="H15" s="305">
        <f>'Итого 6 дней 2 нед'!H15+'Итого за 1 нед'!H15</f>
        <v>0</v>
      </c>
      <c r="I15" s="177">
        <f t="shared" si="0"/>
        <v>0</v>
      </c>
    </row>
    <row r="16" spans="1:9" ht="15" customHeight="1" x14ac:dyDescent="0.25">
      <c r="A16" s="81">
        <v>9</v>
      </c>
      <c r="B16" s="253" t="s">
        <v>46</v>
      </c>
      <c r="C16" s="131" t="s">
        <v>12</v>
      </c>
      <c r="D16" s="304">
        <f>'Итого 6 дней 2 нед'!D16+'Итого за 1 нед'!D16</f>
        <v>0</v>
      </c>
      <c r="E16" s="304">
        <f>'Итого 6 дней 2 нед'!E16+'Итого за 1 нед'!E16</f>
        <v>0</v>
      </c>
      <c r="F16" s="381">
        <f>'Итого 6 дней 2 нед'!F16+'Итого за 1 нед'!F16</f>
        <v>0</v>
      </c>
      <c r="G16" s="304" t="e">
        <f>'Итого 6 дней 2 нед'!G16+'Итого за 1 нед'!G16</f>
        <v>#REF!</v>
      </c>
      <c r="H16" s="305">
        <f>'Итого 6 дней 2 нед'!H16+'Итого за 1 нед'!H16</f>
        <v>0</v>
      </c>
      <c r="I16" s="177">
        <f t="shared" si="0"/>
        <v>0</v>
      </c>
    </row>
    <row r="17" spans="1:9" ht="15" customHeight="1" x14ac:dyDescent="0.25">
      <c r="A17" s="81">
        <v>10</v>
      </c>
      <c r="B17" s="253" t="s">
        <v>99</v>
      </c>
      <c r="C17" s="131" t="s">
        <v>12</v>
      </c>
      <c r="D17" s="304">
        <f>'Итого 6 дней 2 нед'!D17+'Итого за 1 нед'!D17</f>
        <v>0</v>
      </c>
      <c r="E17" s="304">
        <f>'Итого 6 дней 2 нед'!E17+'Итого за 1 нед'!E17</f>
        <v>0</v>
      </c>
      <c r="F17" s="381">
        <f>'Итого 6 дней 2 нед'!F17+'Итого за 1 нед'!F17</f>
        <v>0</v>
      </c>
      <c r="G17" s="304" t="e">
        <f>'Итого 6 дней 2 нед'!G17+'Итого за 1 нед'!G17</f>
        <v>#REF!</v>
      </c>
      <c r="H17" s="305">
        <f>'Итого 6 дней 2 нед'!H17+'Итого за 1 нед'!H17</f>
        <v>0</v>
      </c>
      <c r="I17" s="177">
        <f t="shared" si="0"/>
        <v>0</v>
      </c>
    </row>
    <row r="18" spans="1:9" ht="15" customHeight="1" x14ac:dyDescent="0.25">
      <c r="A18" s="81">
        <v>11</v>
      </c>
      <c r="B18" s="253" t="s">
        <v>47</v>
      </c>
      <c r="C18" s="131" t="s">
        <v>12</v>
      </c>
      <c r="D18" s="304">
        <f>'Итого 6 дней 2 нед'!D18+'Итого за 1 нед'!D18</f>
        <v>0</v>
      </c>
      <c r="E18" s="304">
        <f>'Итого 6 дней 2 нед'!E18+'Итого за 1 нед'!E18</f>
        <v>0</v>
      </c>
      <c r="F18" s="381">
        <f>'Итого 6 дней 2 нед'!F18+'Итого за 1 нед'!F18</f>
        <v>0</v>
      </c>
      <c r="G18" s="304" t="e">
        <f>'Итого 6 дней 2 нед'!G18+'Итого за 1 нед'!G18</f>
        <v>#REF!</v>
      </c>
      <c r="H18" s="305">
        <f>'Итого 6 дней 2 нед'!H18+'Итого за 1 нед'!H18</f>
        <v>0</v>
      </c>
      <c r="I18" s="177">
        <f t="shared" si="0"/>
        <v>0</v>
      </c>
    </row>
    <row r="19" spans="1:9" ht="15.75" customHeight="1" x14ac:dyDescent="0.25">
      <c r="A19" s="81">
        <v>12</v>
      </c>
      <c r="B19" s="288" t="s">
        <v>156</v>
      </c>
      <c r="C19" s="131" t="s">
        <v>12</v>
      </c>
      <c r="D19" s="304">
        <f>'Итого 6 дней 2 нед'!D19+'Итого за 1 нед'!D19</f>
        <v>0</v>
      </c>
      <c r="E19" s="304">
        <f>'Итого 6 дней 2 нед'!E19+'Итого за 1 нед'!E19</f>
        <v>0</v>
      </c>
      <c r="F19" s="381">
        <f>'Итого 6 дней 2 нед'!F19+'Итого за 1 нед'!F19</f>
        <v>0</v>
      </c>
      <c r="G19" s="304" t="e">
        <f>'Итого 6 дней 2 нед'!G19+'Итого за 1 нед'!G19</f>
        <v>#REF!</v>
      </c>
      <c r="H19" s="305">
        <f>'Итого 6 дней 2 нед'!H19+'Итого за 1 нед'!H19</f>
        <v>0</v>
      </c>
      <c r="I19" s="177">
        <f t="shared" si="0"/>
        <v>0</v>
      </c>
    </row>
    <row r="20" spans="1:9" x14ac:dyDescent="0.25">
      <c r="A20" s="139"/>
      <c r="B20" s="286" t="s">
        <v>40</v>
      </c>
      <c r="C20" s="76"/>
      <c r="D20" s="304"/>
      <c r="E20" s="304"/>
      <c r="F20" s="381"/>
      <c r="G20" s="304"/>
      <c r="H20" s="305"/>
      <c r="I20" s="177"/>
    </row>
    <row r="21" spans="1:9" x14ac:dyDescent="0.25">
      <c r="A21" s="81">
        <v>13</v>
      </c>
      <c r="B21" s="253" t="s">
        <v>41</v>
      </c>
      <c r="C21" s="131" t="s">
        <v>12</v>
      </c>
      <c r="D21" s="304">
        <f>'Итого 6 дней 2 нед'!D21+'Итого за 1 нед'!D21</f>
        <v>5.6999999999999995E-2</v>
      </c>
      <c r="E21" s="304">
        <f>'Итого 6 дней 2 нед'!E21+'Итого за 1 нед'!E21</f>
        <v>6.0000000000000012E-2</v>
      </c>
      <c r="F21" s="381">
        <f>'Итого 6 дней 2 нед'!F21+'Итого за 1 нед'!F21</f>
        <v>0</v>
      </c>
      <c r="G21" s="304" t="e">
        <f>'Итого 6 дней 2 нед'!G21+'Итого за 1 нед'!G21</f>
        <v>#REF!</v>
      </c>
      <c r="H21" s="305">
        <f>'Итого 6 дней 2 нед'!H21+'Итого за 1 нед'!H21</f>
        <v>4.8000000000000001E-2</v>
      </c>
      <c r="I21" s="177">
        <f t="shared" si="0"/>
        <v>0.16500000000000001</v>
      </c>
    </row>
    <row r="22" spans="1:9" x14ac:dyDescent="0.25">
      <c r="A22" s="81">
        <v>14</v>
      </c>
      <c r="B22" s="253" t="s">
        <v>42</v>
      </c>
      <c r="C22" s="131" t="s">
        <v>12</v>
      </c>
      <c r="D22" s="304">
        <f>'Итого 6 дней 2 нед'!D22+'Итого за 1 нед'!D22</f>
        <v>4.6299999999999994E-2</v>
      </c>
      <c r="E22" s="304">
        <f>'Итого 6 дней 2 нед'!E22+'Итого за 1 нед'!E22</f>
        <v>4.4899999999999995E-2</v>
      </c>
      <c r="F22" s="381">
        <f>'Итого 6 дней 2 нед'!F22+'Итого за 1 нед'!F22</f>
        <v>0</v>
      </c>
      <c r="G22" s="304" t="e">
        <f>'Итого 6 дней 2 нед'!G22+'Итого за 1 нед'!G22</f>
        <v>#REF!</v>
      </c>
      <c r="H22" s="305">
        <f>'Итого 6 дней 2 нед'!H22+'Итого за 1 нед'!H22</f>
        <v>0</v>
      </c>
      <c r="I22" s="177">
        <f t="shared" si="0"/>
        <v>9.1199999999999989E-2</v>
      </c>
    </row>
    <row r="23" spans="1:9" ht="15" customHeight="1" x14ac:dyDescent="0.25">
      <c r="A23" s="81">
        <v>15</v>
      </c>
      <c r="B23" s="253" t="s">
        <v>43</v>
      </c>
      <c r="C23" s="131" t="s">
        <v>12</v>
      </c>
      <c r="D23" s="304">
        <f>'Итого 6 дней 2 нед'!D23+'Итого за 1 нед'!D23</f>
        <v>2.5500000000000002E-2</v>
      </c>
      <c r="E23" s="304">
        <f>'Итого 6 дней 2 нед'!E23+'Итого за 1 нед'!E23</f>
        <v>0</v>
      </c>
      <c r="F23" s="381">
        <f>'Итого 6 дней 2 нед'!F23+'Итого за 1 нед'!F23</f>
        <v>0</v>
      </c>
      <c r="G23" s="304" t="e">
        <f>'Итого 6 дней 2 нед'!G23+'Итого за 1 нед'!G23</f>
        <v>#REF!</v>
      </c>
      <c r="H23" s="305">
        <f>'Итого 6 дней 2 нед'!H23+'Итого за 1 нед'!H23</f>
        <v>0</v>
      </c>
      <c r="I23" s="177">
        <f t="shared" si="0"/>
        <v>2.5500000000000002E-2</v>
      </c>
    </row>
    <row r="24" spans="1:9" x14ac:dyDescent="0.25">
      <c r="A24" s="139"/>
      <c r="B24" s="286" t="s">
        <v>15</v>
      </c>
      <c r="C24" s="76"/>
      <c r="D24" s="304"/>
      <c r="E24" s="304"/>
      <c r="F24" s="381"/>
      <c r="G24" s="304"/>
      <c r="H24" s="305"/>
      <c r="I24" s="177"/>
    </row>
    <row r="25" spans="1:9" x14ac:dyDescent="0.25">
      <c r="A25" s="81">
        <v>16</v>
      </c>
      <c r="B25" s="287" t="s">
        <v>16</v>
      </c>
      <c r="C25" s="130" t="s">
        <v>12</v>
      </c>
      <c r="D25" s="304">
        <f>'Итого 6 дней 2 нед'!D25+'Итого за 1 нед'!D25</f>
        <v>4.2000000000000003E-2</v>
      </c>
      <c r="E25" s="304">
        <f>'Итого 6 дней 2 нед'!E25+'Итого за 1 нед'!E25</f>
        <v>4.2000000000000003E-2</v>
      </c>
      <c r="F25" s="381">
        <f>'Итого 6 дней 2 нед'!F25+'Итого за 1 нед'!F25</f>
        <v>0</v>
      </c>
      <c r="G25" s="304" t="e">
        <f>'Итого 6 дней 2 нед'!G25+'Итого за 1 нед'!G25</f>
        <v>#REF!</v>
      </c>
      <c r="H25" s="305">
        <f>'Итого 6 дней 2 нед'!H25+'Итого за 1 нед'!H25</f>
        <v>0</v>
      </c>
      <c r="I25" s="177">
        <f t="shared" si="0"/>
        <v>8.4000000000000005E-2</v>
      </c>
    </row>
    <row r="26" spans="1:9" ht="15" customHeight="1" x14ac:dyDescent="0.25">
      <c r="A26" s="81">
        <v>17</v>
      </c>
      <c r="B26" s="289" t="s">
        <v>208</v>
      </c>
      <c r="C26" s="130" t="s">
        <v>12</v>
      </c>
      <c r="D26" s="304">
        <f>'Итого 6 дней 2 нед'!D26+'Итого за 1 нед'!D26</f>
        <v>7.5999999999999998E-2</v>
      </c>
      <c r="E26" s="304">
        <f>'Итого 6 дней 2 нед'!E26+'Итого за 1 нед'!E26</f>
        <v>3.7999999999999999E-2</v>
      </c>
      <c r="F26" s="381">
        <f>'Итого 6 дней 2 нед'!F26+'Итого за 1 нед'!F26</f>
        <v>0</v>
      </c>
      <c r="G26" s="304" t="e">
        <f>'Итого 6 дней 2 нед'!G26+'Итого за 1 нед'!G26</f>
        <v>#REF!</v>
      </c>
      <c r="H26" s="305">
        <f>'Итого 6 дней 2 нед'!H26+'Итого за 1 нед'!H26</f>
        <v>4.7879999999999999E-2</v>
      </c>
      <c r="I26" s="177">
        <f t="shared" si="0"/>
        <v>0.16188</v>
      </c>
    </row>
    <row r="27" spans="1:9" x14ac:dyDescent="0.25">
      <c r="A27" s="81">
        <v>18</v>
      </c>
      <c r="B27" s="253" t="s">
        <v>17</v>
      </c>
      <c r="C27" s="131" t="s">
        <v>12</v>
      </c>
      <c r="D27" s="304">
        <f>'Итого 6 дней 2 нед'!D27+'Итого за 1 нед'!D27</f>
        <v>0</v>
      </c>
      <c r="E27" s="304">
        <f>'Итого 6 дней 2 нед'!E27+'Итого за 1 нед'!E27</f>
        <v>0</v>
      </c>
      <c r="F27" s="381">
        <f>'Итого 6 дней 2 нед'!F27+'Итого за 1 нед'!F27</f>
        <v>0</v>
      </c>
      <c r="G27" s="304" t="e">
        <f>'Итого 6 дней 2 нед'!G27+'Итого за 1 нед'!G27</f>
        <v>#REF!</v>
      </c>
      <c r="H27" s="305">
        <f>'Итого 6 дней 2 нед'!H27+'Итого за 1 нед'!H27</f>
        <v>0</v>
      </c>
      <c r="I27" s="177">
        <f t="shared" si="0"/>
        <v>0</v>
      </c>
    </row>
    <row r="28" spans="1:9" x14ac:dyDescent="0.25">
      <c r="A28" s="81">
        <v>19</v>
      </c>
      <c r="B28" s="253" t="s">
        <v>91</v>
      </c>
      <c r="C28" s="131" t="s">
        <v>12</v>
      </c>
      <c r="D28" s="304">
        <f>'Итого 6 дней 2 нед'!D28+'Итого за 1 нед'!D28</f>
        <v>0.20899999999999999</v>
      </c>
      <c r="E28" s="304">
        <f>'Итого 6 дней 2 нед'!E28+'Итого за 1 нед'!E28</f>
        <v>0.20899999999999999</v>
      </c>
      <c r="F28" s="381">
        <f>'Итого 6 дней 2 нед'!F28+'Итого за 1 нед'!F28</f>
        <v>0</v>
      </c>
      <c r="G28" s="304" t="e">
        <f>'Итого 6 дней 2 нед'!G28+'Итого за 1 нед'!G28</f>
        <v>#REF!</v>
      </c>
      <c r="H28" s="305">
        <f>'Итого 6 дней 2 нед'!H28+'Итого за 1 нед'!H28</f>
        <v>0</v>
      </c>
      <c r="I28" s="177">
        <f t="shared" si="0"/>
        <v>0.41799999999999998</v>
      </c>
    </row>
    <row r="29" spans="1:9" ht="15" customHeight="1" x14ac:dyDescent="0.25">
      <c r="A29" s="81">
        <v>20</v>
      </c>
      <c r="B29" s="253" t="s">
        <v>92</v>
      </c>
      <c r="C29" s="131" t="s">
        <v>12</v>
      </c>
      <c r="D29" s="304">
        <f>'Итого 6 дней 2 нед'!D29+'Итого за 1 нед'!D29</f>
        <v>0</v>
      </c>
      <c r="E29" s="304">
        <f>'Итого 6 дней 2 нед'!E29+'Итого за 1 нед'!E29</f>
        <v>0</v>
      </c>
      <c r="F29" s="381">
        <f>'Итого 6 дней 2 нед'!F29+'Итого за 1 нед'!F29</f>
        <v>0</v>
      </c>
      <c r="G29" s="304" t="e">
        <f>'Итого 6 дней 2 нед'!G29+'Итого за 1 нед'!G29</f>
        <v>#REF!</v>
      </c>
      <c r="H29" s="305">
        <f>'Итого 6 дней 2 нед'!H29+'Итого за 1 нед'!H29</f>
        <v>0</v>
      </c>
      <c r="I29" s="177">
        <f t="shared" si="0"/>
        <v>0</v>
      </c>
    </row>
    <row r="30" spans="1:9" ht="15" customHeight="1" x14ac:dyDescent="0.25">
      <c r="A30" s="81">
        <v>21</v>
      </c>
      <c r="B30" s="253" t="s">
        <v>207</v>
      </c>
      <c r="C30" s="131" t="s">
        <v>12</v>
      </c>
      <c r="D30" s="304">
        <f>'Итого 6 дней 2 нед'!D30+'Итого за 1 нед'!D30</f>
        <v>0</v>
      </c>
      <c r="E30" s="304">
        <f>'Итого 6 дней 2 нед'!E30+'Итого за 1 нед'!E30</f>
        <v>0</v>
      </c>
      <c r="F30" s="381">
        <f>'Итого 6 дней 2 нед'!F30+'Итого за 1 нед'!F30</f>
        <v>0</v>
      </c>
      <c r="G30" s="304" t="e">
        <f>'Итого 6 дней 2 нед'!G30+'Итого за 1 нед'!G30</f>
        <v>#REF!</v>
      </c>
      <c r="H30" s="305">
        <f>'Итого 6 дней 2 нед'!H30+'Итого за 1 нед'!H30</f>
        <v>0</v>
      </c>
      <c r="I30" s="177">
        <f t="shared" si="0"/>
        <v>0</v>
      </c>
    </row>
    <row r="31" spans="1:9" x14ac:dyDescent="0.25">
      <c r="A31" s="81">
        <v>22</v>
      </c>
      <c r="B31" s="287" t="s">
        <v>18</v>
      </c>
      <c r="C31" s="130" t="s">
        <v>12</v>
      </c>
      <c r="D31" s="304">
        <f>'Итого 6 дней 2 нед'!D31+'Итого за 1 нед'!D31</f>
        <v>0.39428000000000002</v>
      </c>
      <c r="E31" s="304">
        <f>'Итого 6 дней 2 нед'!E31+'Итого за 1 нед'!E31</f>
        <v>0.39428000000000002</v>
      </c>
      <c r="F31" s="381">
        <f>'Итого 6 дней 2 нед'!F31+'Итого за 1 нед'!F31</f>
        <v>0</v>
      </c>
      <c r="G31" s="304" t="e">
        <f>'Итого 6 дней 2 нед'!G31+'Итого за 1 нед'!G31</f>
        <v>#REF!</v>
      </c>
      <c r="H31" s="305">
        <f>'Итого 6 дней 2 нед'!H31+'Итого за 1 нед'!H31</f>
        <v>8.516E-2</v>
      </c>
      <c r="I31" s="177">
        <f t="shared" si="0"/>
        <v>0.87372000000000005</v>
      </c>
    </row>
    <row r="32" spans="1:9" x14ac:dyDescent="0.25">
      <c r="A32" s="81">
        <v>23</v>
      </c>
      <c r="B32" s="261" t="s">
        <v>206</v>
      </c>
      <c r="C32" s="130" t="s">
        <v>12</v>
      </c>
      <c r="D32" s="304">
        <f>'Итого 6 дней 2 нед'!D32+'Итого за 1 нед'!D32</f>
        <v>0</v>
      </c>
      <c r="E32" s="304">
        <f>'Итого 6 дней 2 нед'!E32+'Итого за 1 нед'!E32</f>
        <v>0</v>
      </c>
      <c r="F32" s="381">
        <f>'Итого 6 дней 2 нед'!F32+'Итого за 1 нед'!F32</f>
        <v>0</v>
      </c>
      <c r="G32" s="304" t="e">
        <f>'Итого 6 дней 2 нед'!G32+'Итого за 1 нед'!G32</f>
        <v>#REF!</v>
      </c>
      <c r="H32" s="305">
        <f>'Итого 6 дней 2 нед'!H32+'Итого за 1 нед'!H32</f>
        <v>0</v>
      </c>
      <c r="I32" s="177">
        <f t="shared" si="0"/>
        <v>0</v>
      </c>
    </row>
    <row r="33" spans="1:9" ht="15" customHeight="1" x14ac:dyDescent="0.25">
      <c r="A33" s="81">
        <v>24</v>
      </c>
      <c r="B33" s="299" t="s">
        <v>106</v>
      </c>
      <c r="C33" s="131" t="s">
        <v>12</v>
      </c>
      <c r="D33" s="304">
        <f>'Итого 6 дней 2 нед'!D33+'Итого за 1 нед'!D33</f>
        <v>0</v>
      </c>
      <c r="E33" s="304">
        <f>'Итого 6 дней 2 нед'!E33+'Итого за 1 нед'!E33</f>
        <v>0</v>
      </c>
      <c r="F33" s="381">
        <f>'Итого 6 дней 2 нед'!F33+'Итого за 1 нед'!F33</f>
        <v>0</v>
      </c>
      <c r="G33" s="304" t="e">
        <f>'Итого 6 дней 2 нед'!G33+'Итого за 1 нед'!G33</f>
        <v>#REF!</v>
      </c>
      <c r="H33" s="305">
        <f>'Итого 6 дней 2 нед'!H33+'Итого за 1 нед'!H33</f>
        <v>0</v>
      </c>
      <c r="I33" s="177">
        <f t="shared" si="0"/>
        <v>0</v>
      </c>
    </row>
    <row r="34" spans="1:9" ht="15" customHeight="1" x14ac:dyDescent="0.25">
      <c r="A34" s="81">
        <v>25</v>
      </c>
      <c r="B34" s="254" t="s">
        <v>168</v>
      </c>
      <c r="C34" s="131" t="s">
        <v>12</v>
      </c>
      <c r="D34" s="304">
        <f>'Итого 6 дней 2 нед'!D34+'Итого за 1 нед'!D34</f>
        <v>7.3499999999999996E-2</v>
      </c>
      <c r="E34" s="304">
        <f>'Итого 6 дней 2 нед'!E34+'Итого за 1 нед'!E34</f>
        <v>7.3499999999999996E-2</v>
      </c>
      <c r="F34" s="381">
        <f>'Итого 6 дней 2 нед'!F34+'Итого за 1 нед'!F34</f>
        <v>0</v>
      </c>
      <c r="G34" s="304" t="e">
        <f>'Итого 6 дней 2 нед'!G34+'Итого за 1 нед'!G34</f>
        <v>#REF!</v>
      </c>
      <c r="H34" s="305">
        <f>'Итого 6 дней 2 нед'!H34+'Итого за 1 нед'!H34</f>
        <v>0</v>
      </c>
      <c r="I34" s="177">
        <f t="shared" si="0"/>
        <v>0.14699999999999999</v>
      </c>
    </row>
    <row r="35" spans="1:9" ht="15" customHeight="1" x14ac:dyDescent="0.25">
      <c r="A35" s="81">
        <v>26</v>
      </c>
      <c r="B35" s="254" t="s">
        <v>114</v>
      </c>
      <c r="C35" s="131" t="s">
        <v>12</v>
      </c>
      <c r="D35" s="304">
        <f>'Итого 6 дней 2 нед'!D35+'Итого за 1 нед'!D35</f>
        <v>0</v>
      </c>
      <c r="E35" s="304">
        <f>'Итого 6 дней 2 нед'!E35+'Итого за 1 нед'!E35</f>
        <v>0</v>
      </c>
      <c r="F35" s="381">
        <f>'Итого 6 дней 2 нед'!F35+'Итого за 1 нед'!F35</f>
        <v>0</v>
      </c>
      <c r="G35" s="304" t="e">
        <f>'Итого 6 дней 2 нед'!G35+'Итого за 1 нед'!G35</f>
        <v>#REF!</v>
      </c>
      <c r="H35" s="305">
        <f>'Итого 6 дней 2 нед'!H35+'Итого за 1 нед'!H35</f>
        <v>0</v>
      </c>
      <c r="I35" s="177">
        <f t="shared" si="0"/>
        <v>0</v>
      </c>
    </row>
    <row r="36" spans="1:9" x14ac:dyDescent="0.25">
      <c r="A36" s="139"/>
      <c r="B36" s="286" t="s">
        <v>20</v>
      </c>
      <c r="C36" s="76"/>
      <c r="D36" s="304"/>
      <c r="E36" s="304"/>
      <c r="F36" s="381"/>
      <c r="G36" s="304"/>
      <c r="H36" s="305"/>
      <c r="I36" s="177"/>
    </row>
    <row r="37" spans="1:9" ht="15" customHeight="1" x14ac:dyDescent="0.25">
      <c r="A37" s="81">
        <v>27</v>
      </c>
      <c r="B37" s="287" t="s">
        <v>21</v>
      </c>
      <c r="C37" s="130" t="s">
        <v>12</v>
      </c>
      <c r="D37" s="304">
        <f>'Итого 6 дней 2 нед'!D37+'Итого за 1 нед'!D37</f>
        <v>0</v>
      </c>
      <c r="E37" s="304">
        <f>'Итого 6 дней 2 нед'!E37+'Итого за 1 нед'!E37</f>
        <v>0</v>
      </c>
      <c r="F37" s="381">
        <f>'Итого 6 дней 2 нед'!F37+'Итого за 1 нед'!F37</f>
        <v>0</v>
      </c>
      <c r="G37" s="304" t="e">
        <f>'Итого 6 дней 2 нед'!G37+'Итого за 1 нед'!G37</f>
        <v>#REF!</v>
      </c>
      <c r="H37" s="305">
        <f>'Итого 6 дней 2 нед'!H37+'Итого за 1 нед'!H37</f>
        <v>0</v>
      </c>
      <c r="I37" s="177">
        <f t="shared" si="0"/>
        <v>0</v>
      </c>
    </row>
    <row r="38" spans="1:9" x14ac:dyDescent="0.25">
      <c r="A38" s="81">
        <v>28</v>
      </c>
      <c r="B38" s="287" t="s">
        <v>22</v>
      </c>
      <c r="C38" s="130" t="s">
        <v>12</v>
      </c>
      <c r="D38" s="304">
        <f>'Итого 6 дней 2 нед'!D38+'Итого за 1 нед'!D38</f>
        <v>0.15466000000000002</v>
      </c>
      <c r="E38" s="304">
        <f>'Итого 6 дней 2 нед'!E38+'Итого за 1 нед'!E38</f>
        <v>7.7600000000000002E-2</v>
      </c>
      <c r="F38" s="381">
        <f>'Итого 6 дней 2 нед'!F38+'Итого за 1 нед'!F38</f>
        <v>0</v>
      </c>
      <c r="G38" s="304" t="e">
        <f>'Итого 6 дней 2 нед'!G38+'Итого за 1 нед'!G38</f>
        <v>#REF!</v>
      </c>
      <c r="H38" s="305">
        <f>'Итого 6 дней 2 нед'!H38+'Итого за 1 нед'!H38</f>
        <v>0</v>
      </c>
      <c r="I38" s="177">
        <f t="shared" si="0"/>
        <v>0.23226000000000002</v>
      </c>
    </row>
    <row r="39" spans="1:9" ht="15" customHeight="1" x14ac:dyDescent="0.25">
      <c r="A39" s="81">
        <v>29</v>
      </c>
      <c r="B39" s="290" t="s">
        <v>209</v>
      </c>
      <c r="C39" s="130" t="s">
        <v>12</v>
      </c>
      <c r="D39" s="304">
        <f>'Итого 6 дней 2 нед'!D39+'Итого за 1 нед'!D39</f>
        <v>0.11812</v>
      </c>
      <c r="E39" s="304">
        <f>'Итого 6 дней 2 нед'!E39+'Итого за 1 нед'!E39</f>
        <v>5.9060000000000001E-2</v>
      </c>
      <c r="F39" s="381">
        <f>'Итого 6 дней 2 нед'!F39+'Итого за 1 нед'!F39</f>
        <v>0</v>
      </c>
      <c r="G39" s="304" t="e">
        <f>'Итого 6 дней 2 нед'!G39+'Итого за 1 нед'!G39</f>
        <v>#REF!</v>
      </c>
      <c r="H39" s="305">
        <f>'Итого 6 дней 2 нед'!H39+'Итого за 1 нед'!H39</f>
        <v>0</v>
      </c>
      <c r="I39" s="177">
        <f t="shared" si="0"/>
        <v>0.17718</v>
      </c>
    </row>
    <row r="40" spans="1:9" x14ac:dyDescent="0.25">
      <c r="A40" s="139"/>
      <c r="B40" s="286" t="s">
        <v>23</v>
      </c>
      <c r="C40" s="76"/>
      <c r="D40" s="304"/>
      <c r="E40" s="304"/>
      <c r="F40" s="381"/>
      <c r="G40" s="304"/>
      <c r="H40" s="305"/>
      <c r="I40" s="177"/>
    </row>
    <row r="41" spans="1:9" ht="15" customHeight="1" x14ac:dyDescent="0.25">
      <c r="A41" s="81">
        <v>30</v>
      </c>
      <c r="B41" s="253" t="s">
        <v>24</v>
      </c>
      <c r="C41" s="131" t="s">
        <v>12</v>
      </c>
      <c r="D41" s="304">
        <f>'Итого 6 дней 2 нед'!D41+'Итого за 1 нед'!D41</f>
        <v>0</v>
      </c>
      <c r="E41" s="304">
        <f>'Итого 6 дней 2 нед'!E41+'Итого за 1 нед'!E41</f>
        <v>0</v>
      </c>
      <c r="F41" s="381">
        <f>'Итого 6 дней 2 нед'!F41+'Итого за 1 нед'!F41</f>
        <v>0</v>
      </c>
      <c r="G41" s="304" t="e">
        <f>'Итого 6 дней 2 нед'!G41+'Итого за 1 нед'!G41</f>
        <v>#REF!</v>
      </c>
      <c r="H41" s="305">
        <f>'Итого 6 дней 2 нед'!H41+'Итого за 1 нед'!H41</f>
        <v>0.01</v>
      </c>
      <c r="I41" s="177">
        <f t="shared" si="0"/>
        <v>0.01</v>
      </c>
    </row>
    <row r="42" spans="1:9" x14ac:dyDescent="0.25">
      <c r="A42" s="81">
        <v>31</v>
      </c>
      <c r="B42" s="287" t="s">
        <v>25</v>
      </c>
      <c r="C42" s="130" t="s">
        <v>12</v>
      </c>
      <c r="D42" s="304">
        <f>'Итого 6 дней 2 нед'!D42+'Итого за 1 нед'!D42</f>
        <v>0</v>
      </c>
      <c r="E42" s="304">
        <f>'Итого 6 дней 2 нед'!E42+'Итого за 1 нед'!E42</f>
        <v>0</v>
      </c>
      <c r="F42" s="381">
        <f>'Итого 6 дней 2 нед'!F42+'Итого за 1 нед'!F42</f>
        <v>0</v>
      </c>
      <c r="G42" s="304" t="e">
        <f>'Итого 6 дней 2 нед'!G42+'Итого за 1 нед'!G42</f>
        <v>#REF!</v>
      </c>
      <c r="H42" s="305">
        <f>'Итого 6 дней 2 нед'!H42+'Итого за 1 нед'!H42</f>
        <v>0</v>
      </c>
      <c r="I42" s="177">
        <f t="shared" si="0"/>
        <v>0</v>
      </c>
    </row>
    <row r="43" spans="1:9" ht="15" customHeight="1" x14ac:dyDescent="0.25">
      <c r="A43" s="81">
        <v>32</v>
      </c>
      <c r="B43" s="287" t="s">
        <v>26</v>
      </c>
      <c r="C43" s="130" t="s">
        <v>12</v>
      </c>
      <c r="D43" s="304">
        <f>'Итого 6 дней 2 нед'!D43+'Итого за 1 нед'!D43</f>
        <v>9.1999999999999998E-2</v>
      </c>
      <c r="E43" s="304">
        <f>'Итого 6 дней 2 нед'!E43+'Итого за 1 нед'!E43</f>
        <v>0.10199999999999999</v>
      </c>
      <c r="F43" s="381">
        <f>'Итого 6 дней 2 нед'!F43+'Итого за 1 нед'!F43</f>
        <v>0</v>
      </c>
      <c r="G43" s="304" t="e">
        <f>'Итого 6 дней 2 нед'!G43+'Итого за 1 нед'!G43</f>
        <v>#REF!</v>
      </c>
      <c r="H43" s="305">
        <f>'Итого 6 дней 2 нед'!H43+'Итого за 1 нед'!H43</f>
        <v>2.0299999999999999E-2</v>
      </c>
      <c r="I43" s="177">
        <f t="shared" si="0"/>
        <v>0.21429999999999999</v>
      </c>
    </row>
    <row r="44" spans="1:9" x14ac:dyDescent="0.25">
      <c r="A44" s="81">
        <v>33</v>
      </c>
      <c r="B44" s="287" t="s">
        <v>27</v>
      </c>
      <c r="C44" s="130" t="s">
        <v>12</v>
      </c>
      <c r="D44" s="304">
        <f>'Итого 6 дней 2 нед'!D44+'Итого за 1 нед'!D44</f>
        <v>0.28799999999999998</v>
      </c>
      <c r="E44" s="304">
        <f>'Итого 6 дней 2 нед'!E44+'Итого за 1 нед'!E44</f>
        <v>0.31679999999999997</v>
      </c>
      <c r="F44" s="381">
        <f>'Итого 6 дней 2 нед'!F44+'Итого за 1 нед'!F44</f>
        <v>0</v>
      </c>
      <c r="G44" s="304" t="e">
        <f>'Итого 6 дней 2 нед'!G44+'Итого за 1 нед'!G44</f>
        <v>#REF!</v>
      </c>
      <c r="H44" s="305">
        <f>'Итого 6 дней 2 нед'!H44+'Итого за 1 нед'!H44</f>
        <v>0</v>
      </c>
      <c r="I44" s="177">
        <f t="shared" si="0"/>
        <v>0.6048</v>
      </c>
    </row>
    <row r="45" spans="1:9" x14ac:dyDescent="0.25">
      <c r="A45" s="81">
        <v>34</v>
      </c>
      <c r="B45" s="253" t="s">
        <v>28</v>
      </c>
      <c r="C45" s="131" t="s">
        <v>12</v>
      </c>
      <c r="D45" s="304">
        <f>'Итого 6 дней 2 нед'!D45+'Итого за 1 нед'!D45</f>
        <v>0</v>
      </c>
      <c r="E45" s="304">
        <f>'Итого 6 дней 2 нед'!E45+'Итого за 1 нед'!E45</f>
        <v>0</v>
      </c>
      <c r="F45" s="381">
        <f>'Итого 6 дней 2 нед'!F45+'Итого за 1 нед'!F45</f>
        <v>0</v>
      </c>
      <c r="G45" s="304" t="e">
        <f>'Итого 6 дней 2 нед'!G45+'Итого за 1 нед'!G45</f>
        <v>#REF!</v>
      </c>
      <c r="H45" s="305">
        <f>'Итого 6 дней 2 нед'!H45+'Итого за 1 нед'!H45</f>
        <v>0</v>
      </c>
      <c r="I45" s="177">
        <f t="shared" si="0"/>
        <v>0</v>
      </c>
    </row>
    <row r="46" spans="1:9" x14ac:dyDescent="0.25">
      <c r="A46" s="81">
        <v>35</v>
      </c>
      <c r="B46" s="253" t="s">
        <v>29</v>
      </c>
      <c r="C46" s="131" t="s">
        <v>12</v>
      </c>
      <c r="D46" s="304">
        <f>'Итого 6 дней 2 нед'!D46+'Итого за 1 нед'!D46</f>
        <v>7.3200000000000001E-2</v>
      </c>
      <c r="E46" s="304">
        <f>'Итого 6 дней 2 нед'!E46+'Итого за 1 нед'!E46</f>
        <v>0.22299999999999998</v>
      </c>
      <c r="F46" s="381">
        <f>'Итого 6 дней 2 нед'!F46+'Итого за 1 нед'!F46</f>
        <v>0</v>
      </c>
      <c r="G46" s="304" t="e">
        <f>'Итого 6 дней 2 нед'!G46+'Итого за 1 нед'!G46</f>
        <v>#REF!</v>
      </c>
      <c r="H46" s="305">
        <f>'Итого 6 дней 2 нед'!H46+'Итого за 1 нед'!H46</f>
        <v>0</v>
      </c>
      <c r="I46" s="177">
        <f t="shared" si="0"/>
        <v>0.29619999999999996</v>
      </c>
    </row>
    <row r="47" spans="1:9" x14ac:dyDescent="0.25">
      <c r="A47" s="81">
        <v>36</v>
      </c>
      <c r="B47" s="253" t="s">
        <v>30</v>
      </c>
      <c r="C47" s="131" t="s">
        <v>12</v>
      </c>
      <c r="D47" s="304">
        <f>'Итого 6 дней 2 нед'!D47+'Итого за 1 нед'!D47</f>
        <v>0</v>
      </c>
      <c r="E47" s="304">
        <f>'Итого 6 дней 2 нед'!E47+'Итого за 1 нед'!E47</f>
        <v>0</v>
      </c>
      <c r="F47" s="381">
        <f>'Итого 6 дней 2 нед'!F47+'Итого за 1 нед'!F47</f>
        <v>0</v>
      </c>
      <c r="G47" s="304" t="e">
        <f>'Итого 6 дней 2 нед'!G47+'Итого за 1 нед'!G47</f>
        <v>#REF!</v>
      </c>
      <c r="H47" s="305">
        <f>'Итого 6 дней 2 нед'!H47+'Итого за 1 нед'!H47</f>
        <v>0</v>
      </c>
      <c r="I47" s="177">
        <f t="shared" si="0"/>
        <v>0</v>
      </c>
    </row>
    <row r="48" spans="1:9" ht="15" customHeight="1" x14ac:dyDescent="0.25">
      <c r="A48" s="81">
        <v>37</v>
      </c>
      <c r="B48" s="253" t="s">
        <v>31</v>
      </c>
      <c r="C48" s="131" t="s">
        <v>12</v>
      </c>
      <c r="D48" s="304">
        <f>'Итого 6 дней 2 нед'!D48+'Итого за 1 нед'!D48</f>
        <v>0</v>
      </c>
      <c r="E48" s="304">
        <f>'Итого 6 дней 2 нед'!E48+'Итого за 1 нед'!E48</f>
        <v>0</v>
      </c>
      <c r="F48" s="381">
        <f>'Итого 6 дней 2 нед'!F48+'Итого за 1 нед'!F48</f>
        <v>0</v>
      </c>
      <c r="G48" s="304" t="e">
        <f>'Итого 6 дней 2 нед'!G48+'Итого за 1 нед'!G48</f>
        <v>#REF!</v>
      </c>
      <c r="H48" s="305">
        <f>'Итого 6 дней 2 нед'!H48+'Итого за 1 нед'!H48</f>
        <v>5.0000000000000001E-3</v>
      </c>
      <c r="I48" s="177">
        <f t="shared" si="0"/>
        <v>5.0000000000000001E-3</v>
      </c>
    </row>
    <row r="49" spans="1:9" ht="15" customHeight="1" x14ac:dyDescent="0.25">
      <c r="A49" s="81">
        <v>38</v>
      </c>
      <c r="B49" s="253" t="s">
        <v>32</v>
      </c>
      <c r="C49" s="131" t="s">
        <v>12</v>
      </c>
      <c r="D49" s="304">
        <f>'Итого 6 дней 2 нед'!D49+'Итого за 1 нед'!D49</f>
        <v>0</v>
      </c>
      <c r="E49" s="304">
        <f>'Итого 6 дней 2 нед'!E49+'Итого за 1 нед'!E49</f>
        <v>0</v>
      </c>
      <c r="F49" s="381">
        <f>'Итого 6 дней 2 нед'!F49+'Итого за 1 нед'!F49</f>
        <v>0</v>
      </c>
      <c r="G49" s="304" t="e">
        <f>'Итого 6 дней 2 нед'!G49+'Итого за 1 нед'!G49</f>
        <v>#REF!</v>
      </c>
      <c r="H49" s="305">
        <f>'Итого 6 дней 2 нед'!H49+'Итого за 1 нед'!H49</f>
        <v>0</v>
      </c>
      <c r="I49" s="177">
        <f t="shared" si="0"/>
        <v>0</v>
      </c>
    </row>
    <row r="50" spans="1:9" x14ac:dyDescent="0.25">
      <c r="A50" s="81">
        <v>39</v>
      </c>
      <c r="B50" s="253" t="s">
        <v>33</v>
      </c>
      <c r="C50" s="131" t="s">
        <v>12</v>
      </c>
      <c r="D50" s="304">
        <f>'Итого 6 дней 2 нед'!D50+'Итого за 1 нед'!D50</f>
        <v>0</v>
      </c>
      <c r="E50" s="304">
        <f>'Итого 6 дней 2 нед'!E50+'Итого за 1 нед'!E50</f>
        <v>0</v>
      </c>
      <c r="F50" s="381">
        <f>'Итого 6 дней 2 нед'!F50+'Итого за 1 нед'!F50</f>
        <v>0</v>
      </c>
      <c r="G50" s="304" t="e">
        <f>'Итого 6 дней 2 нед'!G50+'Итого за 1 нед'!G50</f>
        <v>#REF!</v>
      </c>
      <c r="H50" s="305">
        <f>'Итого 6 дней 2 нед'!H50+'Итого за 1 нед'!H50</f>
        <v>0</v>
      </c>
      <c r="I50" s="177">
        <f t="shared" si="0"/>
        <v>0</v>
      </c>
    </row>
    <row r="51" spans="1:9" x14ac:dyDescent="0.25">
      <c r="A51" s="81">
        <v>40</v>
      </c>
      <c r="B51" s="253" t="s">
        <v>34</v>
      </c>
      <c r="C51" s="131" t="s">
        <v>12</v>
      </c>
      <c r="D51" s="304">
        <f>'Итого 6 дней 2 нед'!D51+'Итого за 1 нед'!D51</f>
        <v>1.4500000000000001E-2</v>
      </c>
      <c r="E51" s="304">
        <f>'Итого 6 дней 2 нед'!E51+'Итого за 1 нед'!E51</f>
        <v>0.01</v>
      </c>
      <c r="F51" s="381">
        <f>'Итого 6 дней 2 нед'!F51+'Итого за 1 нед'!F51</f>
        <v>0</v>
      </c>
      <c r="G51" s="304" t="e">
        <f>'Итого 6 дней 2 нед'!G51+'Итого за 1 нед'!G51</f>
        <v>#REF!</v>
      </c>
      <c r="H51" s="305">
        <f>'Итого 6 дней 2 нед'!H51+'Итого за 1 нед'!H51</f>
        <v>5.0000000000000001E-3</v>
      </c>
      <c r="I51" s="177">
        <f t="shared" si="0"/>
        <v>2.9500000000000002E-2</v>
      </c>
    </row>
    <row r="52" spans="1:9" x14ac:dyDescent="0.25">
      <c r="A52" s="81">
        <v>41</v>
      </c>
      <c r="B52" s="287" t="s">
        <v>35</v>
      </c>
      <c r="C52" s="130" t="s">
        <v>12</v>
      </c>
      <c r="D52" s="304">
        <f>'Итого 6 дней 2 нед'!D52+'Итого за 1 нед'!D52</f>
        <v>0.2006</v>
      </c>
      <c r="E52" s="304">
        <f>'Итого 6 дней 2 нед'!E52+'Итого за 1 нед'!E52</f>
        <v>0.3206</v>
      </c>
      <c r="F52" s="381">
        <f>'Итого 6 дней 2 нед'!F52+'Итого за 1 нед'!F52</f>
        <v>0</v>
      </c>
      <c r="G52" s="304" t="e">
        <f>'Итого 6 дней 2 нед'!G52+'Итого за 1 нед'!G52</f>
        <v>#REF!</v>
      </c>
      <c r="H52" s="305">
        <f>'Итого 6 дней 2 нед'!H52+'Итого за 1 нед'!H52</f>
        <v>0.04</v>
      </c>
      <c r="I52" s="177">
        <f t="shared" si="0"/>
        <v>0.56120000000000003</v>
      </c>
    </row>
    <row r="53" spans="1:9" ht="15" customHeight="1" x14ac:dyDescent="0.25">
      <c r="A53" s="81">
        <v>42</v>
      </c>
      <c r="B53" s="254" t="s">
        <v>39</v>
      </c>
      <c r="C53" s="132" t="s">
        <v>12</v>
      </c>
      <c r="D53" s="304">
        <f>'Итого 6 дней 2 нед'!D53+'Итого за 1 нед'!D53</f>
        <v>0</v>
      </c>
      <c r="E53" s="304">
        <f>'Итого 6 дней 2 нед'!E53+'Итого за 1 нед'!E53</f>
        <v>0</v>
      </c>
      <c r="F53" s="381">
        <f>'Итого 6 дней 2 нед'!F53+'Итого за 1 нед'!F53</f>
        <v>0</v>
      </c>
      <c r="G53" s="304" t="e">
        <f>'Итого 6 дней 2 нед'!G53+'Итого за 1 нед'!G53</f>
        <v>#REF!</v>
      </c>
      <c r="H53" s="305">
        <f>'Итого 6 дней 2 нед'!H53+'Итого за 1 нед'!H53</f>
        <v>0</v>
      </c>
      <c r="I53" s="177">
        <f t="shared" si="0"/>
        <v>0</v>
      </c>
    </row>
    <row r="54" spans="1:9" ht="16.5" customHeight="1" x14ac:dyDescent="0.25">
      <c r="A54" s="81">
        <v>43</v>
      </c>
      <c r="B54" s="287" t="s">
        <v>171</v>
      </c>
      <c r="C54" s="130" t="s">
        <v>12</v>
      </c>
      <c r="D54" s="304">
        <f>'Итого 6 дней 2 нед'!D54+'Итого за 1 нед'!D54</f>
        <v>0</v>
      </c>
      <c r="E54" s="304">
        <f>'Итого 6 дней 2 нед'!E54+'Итого за 1 нед'!E54</f>
        <v>0</v>
      </c>
      <c r="F54" s="381">
        <f>'Итого 6 дней 2 нед'!F54+'Итого за 1 нед'!F54</f>
        <v>0</v>
      </c>
      <c r="G54" s="304" t="e">
        <f>'Итого 6 дней 2 нед'!G54+'Итого за 1 нед'!G54</f>
        <v>#REF!</v>
      </c>
      <c r="H54" s="305">
        <f>'Итого 6 дней 2 нед'!H54+'Итого за 1 нед'!H54</f>
        <v>0.02</v>
      </c>
      <c r="I54" s="177">
        <f t="shared" si="0"/>
        <v>0.02</v>
      </c>
    </row>
    <row r="55" spans="1:9" x14ac:dyDescent="0.25">
      <c r="A55" s="81">
        <v>44</v>
      </c>
      <c r="B55" s="253" t="s">
        <v>36</v>
      </c>
      <c r="C55" s="131" t="s">
        <v>12</v>
      </c>
      <c r="D55" s="304">
        <f>'Итого 6 дней 2 нед'!D55+'Итого за 1 нед'!D55</f>
        <v>2.2600000000000002E-2</v>
      </c>
      <c r="E55" s="304">
        <f>'Итого 6 дней 2 нед'!E55+'Итого за 1 нед'!E55</f>
        <v>1.5599999999999999E-2</v>
      </c>
      <c r="F55" s="381">
        <f>'Итого 6 дней 2 нед'!F55+'Итого за 1 нед'!F55</f>
        <v>0</v>
      </c>
      <c r="G55" s="304" t="e">
        <f>'Итого 6 дней 2 нед'!G55+'Итого за 1 нед'!G55</f>
        <v>#REF!</v>
      </c>
      <c r="H55" s="305">
        <f>'Итого 6 дней 2 нед'!H55+'Итого за 1 нед'!H55</f>
        <v>0</v>
      </c>
      <c r="I55" s="177">
        <f t="shared" si="0"/>
        <v>3.8199999999999998E-2</v>
      </c>
    </row>
    <row r="56" spans="1:9" x14ac:dyDescent="0.25">
      <c r="A56" s="81">
        <v>45</v>
      </c>
      <c r="B56" s="253" t="s">
        <v>37</v>
      </c>
      <c r="C56" s="131" t="s">
        <v>12</v>
      </c>
      <c r="D56" s="304">
        <f>'Итого 6 дней 2 нед'!D56+'Итого за 1 нед'!D56</f>
        <v>0.16260000000000002</v>
      </c>
      <c r="E56" s="304">
        <f>'Итого 6 дней 2 нед'!E56+'Итого за 1 нед'!E56</f>
        <v>0.1623</v>
      </c>
      <c r="F56" s="381">
        <f>'Итого 6 дней 2 нед'!F56+'Итого за 1 нед'!F56</f>
        <v>0.12000000000000001</v>
      </c>
      <c r="G56" s="304" t="e">
        <f>'Итого 6 дней 2 нед'!G56+'Итого за 1 нед'!G56</f>
        <v>#REF!</v>
      </c>
      <c r="H56" s="305">
        <f>'Итого 6 дней 2 нед'!H56+'Итого за 1 нед'!H56</f>
        <v>0.111</v>
      </c>
      <c r="I56" s="177">
        <f t="shared" si="0"/>
        <v>0.55590000000000006</v>
      </c>
    </row>
    <row r="57" spans="1:9" x14ac:dyDescent="0.25">
      <c r="A57" s="81">
        <v>46</v>
      </c>
      <c r="B57" s="253" t="s">
        <v>38</v>
      </c>
      <c r="C57" s="131" t="s">
        <v>12</v>
      </c>
      <c r="D57" s="304">
        <f>'Итого 6 дней 2 нед'!D57+'Итого за 1 нед'!D57</f>
        <v>1.805E-2</v>
      </c>
      <c r="E57" s="304">
        <f>'Итого 6 дней 2 нед'!E57+'Итого за 1 нед'!E57</f>
        <v>1.7849999999999998E-2</v>
      </c>
      <c r="F57" s="381">
        <f>'Итого 6 дней 2 нед'!F57+'Итого за 1 нед'!F57</f>
        <v>0</v>
      </c>
      <c r="G57" s="304" t="e">
        <f>'Итого 6 дней 2 нед'!G57+'Итого за 1 нед'!G57</f>
        <v>#REF!</v>
      </c>
      <c r="H57" s="305">
        <f>'Итого 6 дней 2 нед'!H57+'Итого за 1 нед'!H57</f>
        <v>9.5999999999999992E-3</v>
      </c>
      <c r="I57" s="177">
        <f t="shared" si="0"/>
        <v>4.5499999999999999E-2</v>
      </c>
    </row>
    <row r="58" spans="1:9" x14ac:dyDescent="0.25">
      <c r="A58" s="81">
        <v>47</v>
      </c>
      <c r="B58" s="253" t="s">
        <v>14</v>
      </c>
      <c r="C58" s="131" t="s">
        <v>12</v>
      </c>
      <c r="D58" s="304">
        <f>'Итого 6 дней 2 нед'!D58+'Итого за 1 нед'!D58</f>
        <v>2.8499999999999998E-2</v>
      </c>
      <c r="E58" s="304">
        <f>'Итого 6 дней 2 нед'!E58+'Итого за 1 нед'!E58</f>
        <v>2.0999999999999998E-2</v>
      </c>
      <c r="F58" s="381">
        <f>'Итого 6 дней 2 нед'!F58+'Итого за 1 нед'!F58</f>
        <v>0</v>
      </c>
      <c r="G58" s="304" t="e">
        <f>'Итого 6 дней 2 нед'!G58+'Итого за 1 нед'!G58</f>
        <v>#REF!</v>
      </c>
      <c r="H58" s="305">
        <f>'Итого 6 дней 2 нед'!H58+'Итого за 1 нед'!H58</f>
        <v>0</v>
      </c>
      <c r="I58" s="177">
        <f t="shared" si="0"/>
        <v>4.9499999999999995E-2</v>
      </c>
    </row>
    <row r="59" spans="1:9" ht="15" customHeight="1" x14ac:dyDescent="0.25">
      <c r="A59" s="81">
        <v>48</v>
      </c>
      <c r="B59" s="254" t="s">
        <v>172</v>
      </c>
      <c r="C59" s="131" t="s">
        <v>12</v>
      </c>
      <c r="D59" s="304">
        <f>'Итого 6 дней 2 нед'!D59+'Итого за 1 нед'!D59</f>
        <v>0</v>
      </c>
      <c r="E59" s="304">
        <f>'Итого 6 дней 2 нед'!E59+'Итого за 1 нед'!E59</f>
        <v>0</v>
      </c>
      <c r="F59" s="381">
        <f>'Итого 6 дней 2 нед'!F59+'Итого за 1 нед'!F59</f>
        <v>0</v>
      </c>
      <c r="G59" s="304" t="e">
        <f>'Итого 6 дней 2 нед'!G59+'Итого за 1 нед'!G59</f>
        <v>#REF!</v>
      </c>
      <c r="H59" s="305">
        <f>'Итого 6 дней 2 нед'!H59+'Итого за 1 нед'!H59</f>
        <v>0</v>
      </c>
      <c r="I59" s="177">
        <f t="shared" si="0"/>
        <v>0</v>
      </c>
    </row>
    <row r="60" spans="1:9" ht="15" customHeight="1" x14ac:dyDescent="0.25">
      <c r="A60" s="81">
        <v>49</v>
      </c>
      <c r="B60" s="254" t="s">
        <v>275</v>
      </c>
      <c r="C60" s="131" t="s">
        <v>12</v>
      </c>
      <c r="D60" s="304">
        <f>'Итого 6 дней 2 нед'!D60+'Итого за 1 нед'!D60</f>
        <v>0</v>
      </c>
      <c r="E60" s="304">
        <f>'Итого 6 дней 2 нед'!E60+'Итого за 1 нед'!E60</f>
        <v>0</v>
      </c>
      <c r="F60" s="381">
        <f>'Итого 6 дней 2 нед'!F60+'Итого за 1 нед'!F60</f>
        <v>0</v>
      </c>
      <c r="G60" s="304" t="e">
        <f>'Итого 6 дней 2 нед'!G60+'Итого за 1 нед'!G60</f>
        <v>#REF!</v>
      </c>
      <c r="H60" s="305">
        <f>'Итого 6 дней 2 нед'!H60+'Итого за 1 нед'!H60</f>
        <v>0</v>
      </c>
      <c r="I60" s="177">
        <f t="shared" si="0"/>
        <v>0</v>
      </c>
    </row>
    <row r="61" spans="1:9" x14ac:dyDescent="0.25">
      <c r="A61" s="139"/>
      <c r="B61" s="286" t="s">
        <v>51</v>
      </c>
      <c r="C61" s="72"/>
      <c r="D61" s="304"/>
      <c r="E61" s="304"/>
      <c r="F61" s="381"/>
      <c r="G61" s="304"/>
      <c r="H61" s="305"/>
      <c r="I61" s="177"/>
    </row>
    <row r="62" spans="1:9" ht="15" customHeight="1" x14ac:dyDescent="0.25">
      <c r="A62" s="140">
        <v>50</v>
      </c>
      <c r="B62" s="287" t="s">
        <v>52</v>
      </c>
      <c r="C62" s="130" t="s">
        <v>12</v>
      </c>
      <c r="D62" s="304">
        <f>'Итого 6 дней 2 нед'!D62+'Итого за 1 нед'!D62</f>
        <v>9.6199999999999994E-2</v>
      </c>
      <c r="E62" s="304">
        <f>'Итого 6 дней 2 нед'!E62+'Итого за 1 нед'!E62</f>
        <v>0.19400000000000001</v>
      </c>
      <c r="F62" s="381">
        <f>'Итого 6 дней 2 нед'!F62+'Итого за 1 нед'!F62</f>
        <v>0</v>
      </c>
      <c r="G62" s="304" t="e">
        <f>'Итого 6 дней 2 нед'!G62+'Итого за 1 нед'!G62</f>
        <v>#REF!</v>
      </c>
      <c r="H62" s="305">
        <f>'Итого 6 дней 2 нед'!H62+'Итого за 1 нед'!H62</f>
        <v>0</v>
      </c>
      <c r="I62" s="177">
        <f t="shared" si="0"/>
        <v>0.29020000000000001</v>
      </c>
    </row>
    <row r="63" spans="1:9" ht="15" customHeight="1" x14ac:dyDescent="0.25">
      <c r="A63" s="140">
        <v>51</v>
      </c>
      <c r="B63" s="287" t="s">
        <v>173</v>
      </c>
      <c r="C63" s="130" t="s">
        <v>12</v>
      </c>
      <c r="D63" s="304">
        <f>'Итого 6 дней 2 нед'!D63+'Итого за 1 нед'!D63</f>
        <v>0</v>
      </c>
      <c r="E63" s="304">
        <f>'Итого 6 дней 2 нед'!E63+'Итого за 1 нед'!E63</f>
        <v>0</v>
      </c>
      <c r="F63" s="381">
        <f>'Итого 6 дней 2 нед'!F63+'Итого за 1 нед'!F63</f>
        <v>0</v>
      </c>
      <c r="G63" s="304" t="e">
        <f>'Итого 6 дней 2 нед'!G63+'Итого за 1 нед'!G63</f>
        <v>#REF!</v>
      </c>
      <c r="H63" s="305">
        <f>'Итого 6 дней 2 нед'!H63+'Итого за 1 нед'!H63</f>
        <v>0</v>
      </c>
      <c r="I63" s="177">
        <f t="shared" si="0"/>
        <v>0</v>
      </c>
    </row>
    <row r="64" spans="1:9" ht="15" customHeight="1" x14ac:dyDescent="0.25">
      <c r="A64" s="140">
        <v>52</v>
      </c>
      <c r="B64" s="287" t="s">
        <v>100</v>
      </c>
      <c r="C64" s="130" t="s">
        <v>12</v>
      </c>
      <c r="D64" s="304">
        <f>'Итого 6 дней 2 нед'!D64+'Итого за 1 нед'!D64</f>
        <v>0</v>
      </c>
      <c r="E64" s="304">
        <f>'Итого 6 дней 2 нед'!E64+'Итого за 1 нед'!E64</f>
        <v>0</v>
      </c>
      <c r="F64" s="381">
        <f>'Итого 6 дней 2 нед'!F64+'Итого за 1 нед'!F64</f>
        <v>0</v>
      </c>
      <c r="G64" s="304" t="e">
        <f>'Итого 6 дней 2 нед'!G64+'Итого за 1 нед'!G64</f>
        <v>#REF!</v>
      </c>
      <c r="H64" s="305">
        <f>'Итого 6 дней 2 нед'!H64+'Итого за 1 нед'!H64</f>
        <v>0</v>
      </c>
      <c r="I64" s="177">
        <f t="shared" si="0"/>
        <v>0</v>
      </c>
    </row>
    <row r="65" spans="1:9" ht="15" customHeight="1" x14ac:dyDescent="0.25">
      <c r="A65" s="140">
        <v>53</v>
      </c>
      <c r="B65" s="287" t="s">
        <v>200</v>
      </c>
      <c r="C65" s="130" t="s">
        <v>12</v>
      </c>
      <c r="D65" s="304">
        <f>'Итого 6 дней 2 нед'!D65+'Итого за 1 нед'!D65</f>
        <v>0</v>
      </c>
      <c r="E65" s="304">
        <f>'Итого 6 дней 2 нед'!E65+'Итого за 1 нед'!E65</f>
        <v>0</v>
      </c>
      <c r="F65" s="381">
        <f>'Итого 6 дней 2 нед'!F65+'Итого за 1 нед'!F65</f>
        <v>0</v>
      </c>
      <c r="G65" s="304" t="e">
        <f>'Итого 6 дней 2 нед'!G65+'Итого за 1 нед'!G65</f>
        <v>#REF!</v>
      </c>
      <c r="H65" s="305">
        <f>'Итого 6 дней 2 нед'!H65+'Итого за 1 нед'!H65</f>
        <v>0</v>
      </c>
      <c r="I65" s="177">
        <f t="shared" si="0"/>
        <v>0</v>
      </c>
    </row>
    <row r="66" spans="1:9" ht="15" customHeight="1" x14ac:dyDescent="0.25">
      <c r="A66" s="140">
        <v>54</v>
      </c>
      <c r="B66" s="253" t="s">
        <v>90</v>
      </c>
      <c r="C66" s="134" t="s">
        <v>12</v>
      </c>
      <c r="D66" s="304">
        <f>'Итого 6 дней 2 нед'!D66+'Итого за 1 нед'!D66</f>
        <v>0</v>
      </c>
      <c r="E66" s="304">
        <f>'Итого 6 дней 2 нед'!E66+'Итого за 1 нед'!E66</f>
        <v>0</v>
      </c>
      <c r="F66" s="381">
        <f>'Итого 6 дней 2 нед'!F66+'Итого за 1 нед'!F66</f>
        <v>0</v>
      </c>
      <c r="G66" s="304" t="e">
        <f>'Итого 6 дней 2 нед'!G66+'Итого за 1 нед'!G66</f>
        <v>#REF!</v>
      </c>
      <c r="H66" s="305">
        <f>'Итого 6 дней 2 нед'!H66+'Итого за 1 нед'!H66</f>
        <v>0</v>
      </c>
      <c r="I66" s="177">
        <f t="shared" si="0"/>
        <v>0</v>
      </c>
    </row>
    <row r="67" spans="1:9" x14ac:dyDescent="0.25">
      <c r="A67" s="140">
        <v>55</v>
      </c>
      <c r="B67" s="87" t="s">
        <v>120</v>
      </c>
      <c r="C67" s="133" t="s">
        <v>12</v>
      </c>
      <c r="D67" s="304">
        <f>'Итого 6 дней 2 нед'!D67+'Итого за 1 нед'!D67</f>
        <v>0</v>
      </c>
      <c r="E67" s="304">
        <f>'Итого 6 дней 2 нед'!E67+'Итого за 1 нед'!E67</f>
        <v>0</v>
      </c>
      <c r="F67" s="381">
        <f>'Итого 6 дней 2 нед'!F67+'Итого за 1 нед'!F67</f>
        <v>0</v>
      </c>
      <c r="G67" s="304" t="e">
        <f>'Итого 6 дней 2 нед'!G67+'Итого за 1 нед'!G67</f>
        <v>#REF!</v>
      </c>
      <c r="H67" s="305">
        <f>'Итого 6 дней 2 нед'!H67+'Итого за 1 нед'!H67</f>
        <v>0</v>
      </c>
      <c r="I67" s="177">
        <f t="shared" si="0"/>
        <v>0</v>
      </c>
    </row>
    <row r="68" spans="1:9" ht="15" customHeight="1" x14ac:dyDescent="0.25">
      <c r="A68" s="140">
        <v>56</v>
      </c>
      <c r="B68" s="287" t="s">
        <v>53</v>
      </c>
      <c r="C68" s="130" t="s">
        <v>12</v>
      </c>
      <c r="D68" s="304">
        <f>'Итого 6 дней 2 нед'!D68+'Итого за 1 нед'!D68</f>
        <v>0</v>
      </c>
      <c r="E68" s="304">
        <f>'Итого 6 дней 2 нед'!E68+'Итого за 1 нед'!E68</f>
        <v>0</v>
      </c>
      <c r="F68" s="381">
        <f>'Итого 6 дней 2 нед'!F68+'Итого за 1 нед'!F68</f>
        <v>0</v>
      </c>
      <c r="G68" s="304" t="e">
        <f>'Итого 6 дней 2 нед'!G68+'Итого за 1 нед'!G68</f>
        <v>#REF!</v>
      </c>
      <c r="H68" s="305">
        <f>'Итого 6 дней 2 нед'!H68+'Итого за 1 нед'!H68</f>
        <v>0</v>
      </c>
      <c r="I68" s="177">
        <f t="shared" si="0"/>
        <v>0</v>
      </c>
    </row>
    <row r="69" spans="1:9" ht="15" customHeight="1" x14ac:dyDescent="0.25">
      <c r="A69" s="140">
        <v>57</v>
      </c>
      <c r="B69" s="253" t="s">
        <v>54</v>
      </c>
      <c r="C69" s="131" t="s">
        <v>12</v>
      </c>
      <c r="D69" s="304">
        <f>'Итого 6 дней 2 нед'!D69+'Итого за 1 нед'!D69</f>
        <v>0</v>
      </c>
      <c r="E69" s="304">
        <f>'Итого 6 дней 2 нед'!E69+'Итого за 1 нед'!E69</f>
        <v>0</v>
      </c>
      <c r="F69" s="381">
        <f>'Итого 6 дней 2 нед'!F69+'Итого за 1 нед'!F69</f>
        <v>0</v>
      </c>
      <c r="G69" s="304" t="e">
        <f>'Итого 6 дней 2 нед'!G69+'Итого за 1 нед'!G69</f>
        <v>#REF!</v>
      </c>
      <c r="H69" s="305">
        <f>'Итого 6 дней 2 нед'!H69+'Итого за 1 нед'!H69</f>
        <v>5.4600000000000003E-2</v>
      </c>
      <c r="I69" s="177">
        <f t="shared" si="0"/>
        <v>5.4600000000000003E-2</v>
      </c>
    </row>
    <row r="70" spans="1:9" ht="15" customHeight="1" x14ac:dyDescent="0.25">
      <c r="A70" s="140">
        <v>58</v>
      </c>
      <c r="B70" s="253" t="s">
        <v>55</v>
      </c>
      <c r="C70" s="131" t="s">
        <v>12</v>
      </c>
      <c r="D70" s="304">
        <f>'Итого 6 дней 2 нед'!D70+'Итого за 1 нед'!D70</f>
        <v>0</v>
      </c>
      <c r="E70" s="304">
        <f>'Итого 6 дней 2 нед'!E70+'Итого за 1 нед'!E70</f>
        <v>0</v>
      </c>
      <c r="F70" s="381">
        <f>'Итого 6 дней 2 нед'!F70+'Итого за 1 нед'!F70</f>
        <v>0</v>
      </c>
      <c r="G70" s="304" t="e">
        <f>'Итого 6 дней 2 нед'!G70+'Итого за 1 нед'!G70</f>
        <v>#REF!</v>
      </c>
      <c r="H70" s="305">
        <f>'Итого 6 дней 2 нед'!H70+'Итого за 1 нед'!H70</f>
        <v>0</v>
      </c>
      <c r="I70" s="177">
        <f t="shared" si="0"/>
        <v>0</v>
      </c>
    </row>
    <row r="71" spans="1:9" x14ac:dyDescent="0.25">
      <c r="A71" s="140">
        <v>59</v>
      </c>
      <c r="B71" s="253" t="s">
        <v>56</v>
      </c>
      <c r="C71" s="131" t="s">
        <v>12</v>
      </c>
      <c r="D71" s="304">
        <f>'Итого 6 дней 2 нед'!D71+'Итого за 1 нед'!D71</f>
        <v>1.2299999999999998E-2</v>
      </c>
      <c r="E71" s="304">
        <f>'Итого 6 дней 2 нед'!E71+'Итого за 1 нед'!E71</f>
        <v>1.0699999999999999E-2</v>
      </c>
      <c r="F71" s="381">
        <f>'Итого 6 дней 2 нед'!F71+'Итого за 1 нед'!F71</f>
        <v>0</v>
      </c>
      <c r="G71" s="304" t="e">
        <f>'Итого 6 дней 2 нед'!G71+'Итого за 1 нед'!G71</f>
        <v>#REF!</v>
      </c>
      <c r="H71" s="305">
        <f>'Итого 6 дней 2 нед'!H71+'Итого за 1 нед'!H71</f>
        <v>1.0500000000000001E-2</v>
      </c>
      <c r="I71" s="177">
        <f t="shared" si="0"/>
        <v>3.3500000000000002E-2</v>
      </c>
    </row>
    <row r="72" spans="1:9" ht="15" customHeight="1" x14ac:dyDescent="0.25">
      <c r="A72" s="140">
        <v>60</v>
      </c>
      <c r="B72" s="87" t="s">
        <v>107</v>
      </c>
      <c r="C72" s="133" t="s">
        <v>12</v>
      </c>
      <c r="D72" s="304">
        <f>'Итого 6 дней 2 нед'!D72+'Итого за 1 нед'!D72</f>
        <v>0</v>
      </c>
      <c r="E72" s="304">
        <f>'Итого 6 дней 2 нед'!E72+'Итого за 1 нед'!E72</f>
        <v>0</v>
      </c>
      <c r="F72" s="381">
        <f>'Итого 6 дней 2 нед'!F72+'Итого за 1 нед'!F72</f>
        <v>0</v>
      </c>
      <c r="G72" s="304" t="e">
        <f>'Итого 6 дней 2 нед'!G72+'Итого за 1 нед'!G72</f>
        <v>#REF!</v>
      </c>
      <c r="H72" s="305">
        <f>'Итого 6 дней 2 нед'!H72+'Итого за 1 нед'!H72</f>
        <v>0</v>
      </c>
      <c r="I72" s="177">
        <f t="shared" ref="I72:I135" si="1">D72+E72+F72+H72</f>
        <v>0</v>
      </c>
    </row>
    <row r="73" spans="1:9" x14ac:dyDescent="0.25">
      <c r="A73" s="81"/>
      <c r="B73" s="291" t="s">
        <v>178</v>
      </c>
      <c r="C73" s="72"/>
      <c r="D73" s="304"/>
      <c r="E73" s="304"/>
      <c r="F73" s="381"/>
      <c r="G73" s="304"/>
      <c r="H73" s="305"/>
      <c r="I73" s="177"/>
    </row>
    <row r="74" spans="1:9" x14ac:dyDescent="0.25">
      <c r="A74" s="81">
        <v>61</v>
      </c>
      <c r="B74" s="253" t="s">
        <v>57</v>
      </c>
      <c r="C74" s="131" t="s">
        <v>12</v>
      </c>
      <c r="D74" s="304">
        <f>'Итого 6 дней 2 нед'!D74+'Итого за 1 нед'!D74</f>
        <v>5.4999999999999997E-3</v>
      </c>
      <c r="E74" s="304">
        <f>'Итого 6 дней 2 нед'!E74+'Итого за 1 нед'!E74</f>
        <v>6.0000000000000001E-3</v>
      </c>
      <c r="F74" s="381">
        <f>'Итого 6 дней 2 нед'!F74+'Итого за 1 нед'!F74</f>
        <v>9.0000000000000011E-3</v>
      </c>
      <c r="G74" s="304" t="e">
        <f>'Итого 6 дней 2 нед'!G74+'Итого за 1 нед'!G74</f>
        <v>#REF!</v>
      </c>
      <c r="H74" s="305">
        <f>'Итого 6 дней 2 нед'!H74+'Итого за 1 нед'!H74</f>
        <v>3.0000000000000001E-3</v>
      </c>
      <c r="I74" s="177">
        <f t="shared" si="1"/>
        <v>2.35E-2</v>
      </c>
    </row>
    <row r="75" spans="1:9" x14ac:dyDescent="0.25">
      <c r="A75" s="81">
        <v>62</v>
      </c>
      <c r="B75" s="253" t="s">
        <v>58</v>
      </c>
      <c r="C75" s="131" t="s">
        <v>12</v>
      </c>
      <c r="D75" s="304">
        <f>'Итого 6 дней 2 нед'!D75+'Итого за 1 нед'!D75</f>
        <v>0</v>
      </c>
      <c r="E75" s="304">
        <f>'Итого 6 дней 2 нед'!E75+'Итого за 1 нед'!E75</f>
        <v>0</v>
      </c>
      <c r="F75" s="381">
        <f>'Итого 6 дней 2 нед'!F75+'Итого за 1 нед'!F75</f>
        <v>0</v>
      </c>
      <c r="G75" s="304" t="e">
        <f>'Итого 6 дней 2 нед'!G75+'Итого за 1 нед'!G75</f>
        <v>#REF!</v>
      </c>
      <c r="H75" s="305">
        <f>'Итого 6 дней 2 нед'!H75+'Итого за 1 нед'!H75</f>
        <v>0</v>
      </c>
      <c r="I75" s="177">
        <f t="shared" si="1"/>
        <v>0</v>
      </c>
    </row>
    <row r="76" spans="1:9" x14ac:dyDescent="0.25">
      <c r="A76" s="81">
        <v>63</v>
      </c>
      <c r="B76" s="253" t="s">
        <v>59</v>
      </c>
      <c r="C76" s="131" t="s">
        <v>12</v>
      </c>
      <c r="D76" s="304">
        <f>'Итого 6 дней 2 нед'!D76+'Итого за 1 нед'!D76</f>
        <v>0</v>
      </c>
      <c r="E76" s="304">
        <f>'Итого 6 дней 2 нед'!E76+'Итого за 1 нед'!E76</f>
        <v>0</v>
      </c>
      <c r="F76" s="381">
        <f>'Итого 6 дней 2 нед'!F76+'Итого за 1 нед'!F76</f>
        <v>0</v>
      </c>
      <c r="G76" s="304" t="e">
        <f>'Итого 6 дней 2 нед'!G76+'Итого за 1 нед'!G76</f>
        <v>#REF!</v>
      </c>
      <c r="H76" s="305">
        <f>'Итого 6 дней 2 нед'!H76+'Итого за 1 нед'!H76</f>
        <v>0</v>
      </c>
      <c r="I76" s="177">
        <f t="shared" si="1"/>
        <v>0</v>
      </c>
    </row>
    <row r="77" spans="1:9" x14ac:dyDescent="0.25">
      <c r="A77" s="81">
        <v>64</v>
      </c>
      <c r="B77" s="253" t="s">
        <v>60</v>
      </c>
      <c r="C77" s="131" t="s">
        <v>12</v>
      </c>
      <c r="D77" s="304">
        <f>'Итого 6 дней 2 нед'!D77+'Итого за 1 нед'!D77</f>
        <v>5.0000000000000001E-3</v>
      </c>
      <c r="E77" s="304">
        <f>'Итого 6 дней 2 нед'!E77+'Итого за 1 нед'!E77</f>
        <v>5.0000000000000001E-3</v>
      </c>
      <c r="F77" s="381">
        <f>'Итого 6 дней 2 нед'!F77+'Итого за 1 нед'!F77</f>
        <v>0</v>
      </c>
      <c r="G77" s="304" t="e">
        <f>'Итого 6 дней 2 нед'!G77+'Итого за 1 нед'!G77</f>
        <v>#REF!</v>
      </c>
      <c r="H77" s="305">
        <f>'Итого 6 дней 2 нед'!H77+'Итого за 1 нед'!H77</f>
        <v>0</v>
      </c>
      <c r="I77" s="177">
        <f t="shared" si="1"/>
        <v>0.01</v>
      </c>
    </row>
    <row r="78" spans="1:9" ht="15" customHeight="1" x14ac:dyDescent="0.25">
      <c r="A78" s="81">
        <v>65</v>
      </c>
      <c r="B78" s="253" t="s">
        <v>175</v>
      </c>
      <c r="C78" s="131" t="s">
        <v>12</v>
      </c>
      <c r="D78" s="304">
        <f>'Итого 6 дней 2 нед'!D78+'Итого за 1 нед'!D78</f>
        <v>0</v>
      </c>
      <c r="E78" s="304">
        <f>'Итого 6 дней 2 нед'!E78+'Итого за 1 нед'!E78</f>
        <v>0</v>
      </c>
      <c r="F78" s="381">
        <f>'Итого 6 дней 2 нед'!F78+'Итого за 1 нед'!F78</f>
        <v>0</v>
      </c>
      <c r="G78" s="304" t="e">
        <f>'Итого 6 дней 2 нед'!G78+'Итого за 1 нед'!G78</f>
        <v>#REF!</v>
      </c>
      <c r="H78" s="305">
        <f>'Итого 6 дней 2 нед'!H78+'Итого за 1 нед'!H78</f>
        <v>0</v>
      </c>
      <c r="I78" s="177">
        <f t="shared" si="1"/>
        <v>0</v>
      </c>
    </row>
    <row r="79" spans="1:9" x14ac:dyDescent="0.25">
      <c r="A79" s="81"/>
      <c r="B79" s="291" t="s">
        <v>176</v>
      </c>
      <c r="C79" s="72"/>
      <c r="D79" s="304"/>
      <c r="E79" s="304"/>
      <c r="F79" s="381"/>
      <c r="G79" s="304"/>
      <c r="H79" s="305"/>
      <c r="I79" s="177"/>
    </row>
    <row r="80" spans="1:9" x14ac:dyDescent="0.25">
      <c r="A80" s="81">
        <v>66</v>
      </c>
      <c r="B80" s="287" t="s">
        <v>66</v>
      </c>
      <c r="C80" s="130" t="s">
        <v>12</v>
      </c>
      <c r="D80" s="304">
        <f>'Итого 6 дней 2 нед'!D80+'Итого за 1 нед'!D80</f>
        <v>0.10200000000000001</v>
      </c>
      <c r="E80" s="304">
        <f>'Итого 6 дней 2 нед'!E80+'Итого за 1 нед'!E80</f>
        <v>8.1600000000000006E-2</v>
      </c>
      <c r="F80" s="381">
        <f>'Итого 6 дней 2 нед'!F80+'Итого за 1 нед'!F80</f>
        <v>2.0400000000000001E-2</v>
      </c>
      <c r="G80" s="304" t="e">
        <f>'Итого 6 дней 2 нед'!G80+'Итого за 1 нед'!G80</f>
        <v>#REF!</v>
      </c>
      <c r="H80" s="305">
        <f>'Итого 6 дней 2 нед'!H80+'Итого за 1 нед'!H80</f>
        <v>4.0800000000000003E-2</v>
      </c>
      <c r="I80" s="177">
        <f t="shared" si="1"/>
        <v>0.24480000000000002</v>
      </c>
    </row>
    <row r="81" spans="1:9" ht="15" customHeight="1" x14ac:dyDescent="0.25">
      <c r="A81" s="81">
        <v>67</v>
      </c>
      <c r="B81" s="287" t="s">
        <v>67</v>
      </c>
      <c r="C81" s="130" t="s">
        <v>12</v>
      </c>
      <c r="D81" s="304">
        <f>'Итого 6 дней 2 нед'!D81+'Итого за 1 нед'!D81</f>
        <v>0</v>
      </c>
      <c r="E81" s="304">
        <f>'Итого 6 дней 2 нед'!E81+'Итого за 1 нед'!E81</f>
        <v>0</v>
      </c>
      <c r="F81" s="381">
        <f>'Итого 6 дней 2 нед'!F81+'Итого за 1 нед'!F81</f>
        <v>0</v>
      </c>
      <c r="G81" s="304" t="e">
        <f>'Итого 6 дней 2 нед'!G81+'Итого за 1 нед'!G81</f>
        <v>#REF!</v>
      </c>
      <c r="H81" s="305">
        <f>'Итого 6 дней 2 нед'!H81+'Итого за 1 нед'!H81</f>
        <v>2.0400000000000001E-2</v>
      </c>
      <c r="I81" s="177">
        <f t="shared" si="1"/>
        <v>2.0400000000000001E-2</v>
      </c>
    </row>
    <row r="82" spans="1:9" ht="15" customHeight="1" x14ac:dyDescent="0.25">
      <c r="A82" s="81">
        <v>68</v>
      </c>
      <c r="B82" s="287" t="s">
        <v>68</v>
      </c>
      <c r="C82" s="130" t="s">
        <v>12</v>
      </c>
      <c r="D82" s="304">
        <f>'Итого 6 дней 2 нед'!D82+'Итого за 1 нед'!D82</f>
        <v>0</v>
      </c>
      <c r="E82" s="304">
        <f>'Итого 6 дней 2 нед'!E82+'Итого за 1 нед'!E82</f>
        <v>0</v>
      </c>
      <c r="F82" s="381">
        <f>'Итого 6 дней 2 нед'!F82+'Итого за 1 нед'!F82</f>
        <v>0</v>
      </c>
      <c r="G82" s="304" t="e">
        <f>'Итого 6 дней 2 нед'!G82+'Итого за 1 нед'!G82</f>
        <v>#REF!</v>
      </c>
      <c r="H82" s="305">
        <f>'Итого 6 дней 2 нед'!H82+'Итого за 1 нед'!H82</f>
        <v>0</v>
      </c>
      <c r="I82" s="177">
        <f t="shared" si="1"/>
        <v>0</v>
      </c>
    </row>
    <row r="83" spans="1:9" ht="15" customHeight="1" x14ac:dyDescent="0.25">
      <c r="A83" s="81">
        <v>69</v>
      </c>
      <c r="B83" s="253" t="s">
        <v>69</v>
      </c>
      <c r="C83" s="131" t="s">
        <v>12</v>
      </c>
      <c r="D83" s="304">
        <f>'Итого 6 дней 2 нед'!D83+'Итого за 1 нед'!D83</f>
        <v>0</v>
      </c>
      <c r="E83" s="304">
        <f>'Итого 6 дней 2 нед'!E83+'Итого за 1 нед'!E83</f>
        <v>0</v>
      </c>
      <c r="F83" s="381">
        <f>'Итого 6 дней 2 нед'!F83+'Итого за 1 нед'!F83</f>
        <v>0</v>
      </c>
      <c r="G83" s="304" t="e">
        <f>'Итого 6 дней 2 нед'!G83+'Итого за 1 нед'!G83</f>
        <v>#REF!</v>
      </c>
      <c r="H83" s="305">
        <f>'Итого 6 дней 2 нед'!H83+'Итого за 1 нед'!H83</f>
        <v>3.0600000000000002E-2</v>
      </c>
      <c r="I83" s="177">
        <f t="shared" si="1"/>
        <v>3.0600000000000002E-2</v>
      </c>
    </row>
    <row r="84" spans="1:9" x14ac:dyDescent="0.25">
      <c r="A84" s="81">
        <v>70</v>
      </c>
      <c r="B84" s="253" t="s">
        <v>70</v>
      </c>
      <c r="C84" s="131" t="s">
        <v>12</v>
      </c>
      <c r="D84" s="304">
        <f>'Итого 6 дней 2 нед'!D84+'Итого за 1 нед'!D84</f>
        <v>5.0000000000000001E-3</v>
      </c>
      <c r="E84" s="304">
        <f>'Итого 6 дней 2 нед'!E84+'Итого за 1 нед'!E84</f>
        <v>0.01</v>
      </c>
      <c r="F84" s="381">
        <f>'Итого 6 дней 2 нед'!F84+'Итого за 1 нед'!F84</f>
        <v>5.0000000000000001E-3</v>
      </c>
      <c r="G84" s="304" t="e">
        <f>'Итого 6 дней 2 нед'!G84+'Итого за 1 нед'!G84</f>
        <v>#REF!</v>
      </c>
      <c r="H84" s="305">
        <f>'Итого 6 дней 2 нед'!H84+'Итого за 1 нед'!H84</f>
        <v>3.0599999999999999E-2</v>
      </c>
      <c r="I84" s="177">
        <f t="shared" si="1"/>
        <v>5.0599999999999999E-2</v>
      </c>
    </row>
    <row r="85" spans="1:9" ht="15" customHeight="1" x14ac:dyDescent="0.25">
      <c r="A85" s="81">
        <v>71</v>
      </c>
      <c r="B85" s="254" t="s">
        <v>101</v>
      </c>
      <c r="C85" s="131" t="s">
        <v>12</v>
      </c>
      <c r="D85" s="304">
        <f>'Итого 6 дней 2 нед'!D85+'Итого за 1 нед'!D85</f>
        <v>0</v>
      </c>
      <c r="E85" s="304">
        <f>'Итого 6 дней 2 нед'!E85+'Итого за 1 нед'!E85</f>
        <v>0</v>
      </c>
      <c r="F85" s="381">
        <f>'Итого 6 дней 2 нед'!F85+'Итого за 1 нед'!F85</f>
        <v>0</v>
      </c>
      <c r="G85" s="304" t="e">
        <f>'Итого 6 дней 2 нед'!G85+'Итого за 1 нед'!G85</f>
        <v>#REF!</v>
      </c>
      <c r="H85" s="305">
        <f>'Итого 6 дней 2 нед'!H85+'Итого за 1 нед'!H85</f>
        <v>0</v>
      </c>
      <c r="I85" s="177">
        <f t="shared" si="1"/>
        <v>0</v>
      </c>
    </row>
    <row r="86" spans="1:9" ht="15" customHeight="1" x14ac:dyDescent="0.25">
      <c r="A86" s="81">
        <v>72</v>
      </c>
      <c r="B86" s="254" t="s">
        <v>109</v>
      </c>
      <c r="C86" s="131" t="s">
        <v>12</v>
      </c>
      <c r="D86" s="304">
        <f>'Итого 6 дней 2 нед'!D86+'Итого за 1 нед'!D86</f>
        <v>0</v>
      </c>
      <c r="E86" s="304">
        <f>'Итого 6 дней 2 нед'!E86+'Итого за 1 нед'!E86</f>
        <v>0</v>
      </c>
      <c r="F86" s="381">
        <f>'Итого 6 дней 2 нед'!F86+'Итого за 1 нед'!F86</f>
        <v>0</v>
      </c>
      <c r="G86" s="304" t="e">
        <f>'Итого 6 дней 2 нед'!G86+'Итого за 1 нед'!G86</f>
        <v>#REF!</v>
      </c>
      <c r="H86" s="305">
        <f>'Итого 6 дней 2 нед'!H86+'Итого за 1 нед'!H86</f>
        <v>0</v>
      </c>
      <c r="I86" s="177">
        <f t="shared" si="1"/>
        <v>0</v>
      </c>
    </row>
    <row r="87" spans="1:9" ht="15" customHeight="1" x14ac:dyDescent="0.25">
      <c r="A87" s="81">
        <v>73</v>
      </c>
      <c r="B87" s="254" t="s">
        <v>110</v>
      </c>
      <c r="C87" s="131" t="s">
        <v>12</v>
      </c>
      <c r="D87" s="304">
        <f>'Итого 6 дней 2 нед'!D87+'Итого за 1 нед'!D87</f>
        <v>0</v>
      </c>
      <c r="E87" s="304">
        <f>'Итого 6 дней 2 нед'!E87+'Итого за 1 нед'!E87</f>
        <v>0</v>
      </c>
      <c r="F87" s="381">
        <f>'Итого 6 дней 2 нед'!F87+'Итого за 1 нед'!F87</f>
        <v>0</v>
      </c>
      <c r="G87" s="304" t="e">
        <f>'Итого 6 дней 2 нед'!G87+'Итого за 1 нед'!G87</f>
        <v>#REF!</v>
      </c>
      <c r="H87" s="305">
        <f>'Итого 6 дней 2 нед'!H87+'Итого за 1 нед'!H87</f>
        <v>0</v>
      </c>
      <c r="I87" s="177">
        <f t="shared" si="1"/>
        <v>0</v>
      </c>
    </row>
    <row r="88" spans="1:9" ht="15" customHeight="1" x14ac:dyDescent="0.25">
      <c r="A88" s="81">
        <v>74</v>
      </c>
      <c r="B88" s="254" t="s">
        <v>179</v>
      </c>
      <c r="C88" s="132" t="s">
        <v>12</v>
      </c>
      <c r="D88" s="304">
        <f>'Итого 6 дней 2 нед'!D88+'Итого за 1 нед'!D88</f>
        <v>0</v>
      </c>
      <c r="E88" s="304">
        <f>'Итого 6 дней 2 нед'!E88+'Итого за 1 нед'!E88</f>
        <v>0</v>
      </c>
      <c r="F88" s="381">
        <f>'Итого 6 дней 2 нед'!F88+'Итого за 1 нед'!F88</f>
        <v>0</v>
      </c>
      <c r="G88" s="304" t="e">
        <f>'Итого 6 дней 2 нед'!G88+'Итого за 1 нед'!G88</f>
        <v>#REF!</v>
      </c>
      <c r="H88" s="305">
        <f>'Итого 6 дней 2 нед'!H88+'Итого за 1 нед'!H88</f>
        <v>0</v>
      </c>
      <c r="I88" s="177">
        <f t="shared" si="1"/>
        <v>0</v>
      </c>
    </row>
    <row r="89" spans="1:9" ht="15" customHeight="1" x14ac:dyDescent="0.25">
      <c r="A89" s="81">
        <v>75</v>
      </c>
      <c r="B89" s="254" t="s">
        <v>180</v>
      </c>
      <c r="C89" s="132" t="s">
        <v>12</v>
      </c>
      <c r="D89" s="304">
        <f>'Итого 6 дней 2 нед'!D89+'Итого за 1 нед'!D89</f>
        <v>0</v>
      </c>
      <c r="E89" s="304">
        <f>'Итого 6 дней 2 нед'!E89+'Итого за 1 нед'!E89</f>
        <v>0</v>
      </c>
      <c r="F89" s="381">
        <f>'Итого 6 дней 2 нед'!F89+'Итого за 1 нед'!F89</f>
        <v>0</v>
      </c>
      <c r="G89" s="304" t="e">
        <f>'Итого 6 дней 2 нед'!G89+'Итого за 1 нед'!G89</f>
        <v>#REF!</v>
      </c>
      <c r="H89" s="305">
        <f>'Итого 6 дней 2 нед'!H89+'Итого за 1 нед'!H89</f>
        <v>0</v>
      </c>
      <c r="I89" s="177">
        <f t="shared" si="1"/>
        <v>0</v>
      </c>
    </row>
    <row r="90" spans="1:9" ht="15" customHeight="1" x14ac:dyDescent="0.25">
      <c r="A90" s="81"/>
      <c r="B90" s="292" t="s">
        <v>186</v>
      </c>
      <c r="C90" s="130"/>
      <c r="D90" s="304"/>
      <c r="E90" s="304"/>
      <c r="F90" s="381"/>
      <c r="G90" s="304"/>
      <c r="H90" s="305"/>
      <c r="I90" s="177"/>
    </row>
    <row r="91" spans="1:9" ht="15" customHeight="1" x14ac:dyDescent="0.25">
      <c r="A91" s="81">
        <v>76</v>
      </c>
      <c r="B91" s="294" t="s">
        <v>204</v>
      </c>
      <c r="C91" s="130" t="s">
        <v>45</v>
      </c>
      <c r="D91" s="304">
        <f>'Итого 6 дней 2 нед'!D91+'Итого за 1 нед'!D91</f>
        <v>0</v>
      </c>
      <c r="E91" s="304">
        <f>'Итого 6 дней 2 нед'!E91+'Итого за 1 нед'!E91</f>
        <v>0</v>
      </c>
      <c r="F91" s="381">
        <f>'Итого 6 дней 2 нед'!F91+'Итого за 1 нед'!F91</f>
        <v>0</v>
      </c>
      <c r="G91" s="304" t="e">
        <f>'Итого 6 дней 2 нед'!G91+'Итого за 1 нед'!G91</f>
        <v>#REF!</v>
      </c>
      <c r="H91" s="305">
        <f>'Итого 6 дней 2 нед'!H91+'Итого за 1 нед'!H91</f>
        <v>0</v>
      </c>
      <c r="I91" s="177">
        <f t="shared" si="1"/>
        <v>0</v>
      </c>
    </row>
    <row r="92" spans="1:9" ht="15" customHeight="1" x14ac:dyDescent="0.25">
      <c r="A92" s="81">
        <v>77</v>
      </c>
      <c r="B92" s="287" t="s">
        <v>2</v>
      </c>
      <c r="C92" s="130" t="s">
        <v>45</v>
      </c>
      <c r="D92" s="304">
        <f>'Итого 6 дней 2 нед'!D92+'Итого за 1 нед'!D92</f>
        <v>0</v>
      </c>
      <c r="E92" s="304">
        <f>'Итого 6 дней 2 нед'!E92+'Итого за 1 нед'!E92</f>
        <v>0</v>
      </c>
      <c r="F92" s="381">
        <f>'Итого 6 дней 2 нед'!F92+'Итого за 1 нед'!F92</f>
        <v>0</v>
      </c>
      <c r="G92" s="304" t="e">
        <f>'Итого 6 дней 2 нед'!G92+'Итого за 1 нед'!G92</f>
        <v>#REF!</v>
      </c>
      <c r="H92" s="305">
        <f>'Итого 6 дней 2 нед'!H92+'Итого за 1 нед'!H92</f>
        <v>0</v>
      </c>
      <c r="I92" s="177">
        <f t="shared" si="1"/>
        <v>0</v>
      </c>
    </row>
    <row r="93" spans="1:9" x14ac:dyDescent="0.25">
      <c r="A93" s="81"/>
      <c r="B93" s="292" t="s">
        <v>181</v>
      </c>
      <c r="C93" s="131"/>
      <c r="D93" s="304"/>
      <c r="E93" s="304"/>
      <c r="F93" s="381"/>
      <c r="G93" s="304"/>
      <c r="H93" s="305"/>
      <c r="I93" s="177"/>
    </row>
    <row r="94" spans="1:9" ht="15" customHeight="1" x14ac:dyDescent="0.25">
      <c r="A94" s="81">
        <v>78</v>
      </c>
      <c r="B94" s="287" t="s">
        <v>241</v>
      </c>
      <c r="C94" s="131" t="s">
        <v>82</v>
      </c>
      <c r="D94" s="304">
        <f>'Итого 6 дней 2 нед'!D94+'Итого за 1 нед'!D94</f>
        <v>0</v>
      </c>
      <c r="E94" s="304">
        <f>'Итого 6 дней 2 нед'!E94+'Итого за 1 нед'!E94</f>
        <v>0</v>
      </c>
      <c r="F94" s="381">
        <f>'Итого 6 дней 2 нед'!F94+'Итого за 1 нед'!F94</f>
        <v>0</v>
      </c>
      <c r="G94" s="304" t="e">
        <f>'Итого 6 дней 2 нед'!G94+'Итого за 1 нед'!G94</f>
        <v>#REF!</v>
      </c>
      <c r="H94" s="305">
        <f>'Итого 6 дней 2 нед'!H94+'Итого за 1 нед'!H94</f>
        <v>0</v>
      </c>
      <c r="I94" s="177">
        <f t="shared" si="1"/>
        <v>0</v>
      </c>
    </row>
    <row r="95" spans="1:9" ht="15" customHeight="1" x14ac:dyDescent="0.25">
      <c r="A95" s="81">
        <v>79</v>
      </c>
      <c r="B95" s="287" t="s">
        <v>159</v>
      </c>
      <c r="C95" s="131" t="s">
        <v>12</v>
      </c>
      <c r="D95" s="304">
        <f>'Итого 6 дней 2 нед'!D95+'Итого за 1 нед'!D95</f>
        <v>0</v>
      </c>
      <c r="E95" s="304">
        <f>'Итого 6 дней 2 нед'!E95+'Итого за 1 нед'!E95</f>
        <v>0</v>
      </c>
      <c r="F95" s="381">
        <f>'Итого 6 дней 2 нед'!F95+'Итого за 1 нед'!F95</f>
        <v>7.0000000000000007E-2</v>
      </c>
      <c r="G95" s="304" t="e">
        <f>'Итого 6 дней 2 нед'!G95+'Итого за 1 нед'!G95</f>
        <v>#REF!</v>
      </c>
      <c r="H95" s="305">
        <f>'Итого 6 дней 2 нед'!H95+'Итого за 1 нед'!H95</f>
        <v>0</v>
      </c>
      <c r="I95" s="177">
        <f t="shared" si="1"/>
        <v>7.0000000000000007E-2</v>
      </c>
    </row>
    <row r="96" spans="1:9" ht="15" customHeight="1" x14ac:dyDescent="0.25">
      <c r="A96" s="141">
        <v>80</v>
      </c>
      <c r="B96" s="253" t="s">
        <v>81</v>
      </c>
      <c r="C96" s="131" t="s">
        <v>12</v>
      </c>
      <c r="D96" s="304">
        <f>'Итого 6 дней 2 нед'!D96+'Итого за 1 нед'!D96</f>
        <v>0</v>
      </c>
      <c r="E96" s="304">
        <f>'Итого 6 дней 2 нед'!E96+'Итого за 1 нед'!E96</f>
        <v>0</v>
      </c>
      <c r="F96" s="381">
        <f>'Итого 6 дней 2 нед'!F96+'Итого за 1 нед'!F96</f>
        <v>0.2</v>
      </c>
      <c r="G96" s="304" t="e">
        <f>'Итого 6 дней 2 нед'!G96+'Итого за 1 нед'!G96</f>
        <v>#REF!</v>
      </c>
      <c r="H96" s="305">
        <f>'Итого 6 дней 2 нед'!H96+'Итого за 1 нед'!H96</f>
        <v>0</v>
      </c>
      <c r="I96" s="177">
        <f t="shared" si="1"/>
        <v>0.2</v>
      </c>
    </row>
    <row r="97" spans="1:9" x14ac:dyDescent="0.25">
      <c r="A97" s="81">
        <v>81</v>
      </c>
      <c r="B97" s="293" t="s">
        <v>227</v>
      </c>
      <c r="C97" s="135" t="s">
        <v>12</v>
      </c>
      <c r="D97" s="304">
        <f>'Итого 6 дней 2 нед'!D97+'Итого за 1 нед'!D97</f>
        <v>0</v>
      </c>
      <c r="E97" s="304">
        <f>'Итого 6 дней 2 нед'!E97+'Итого за 1 нед'!E97</f>
        <v>0</v>
      </c>
      <c r="F97" s="381">
        <f>'Итого 6 дней 2 нед'!F97+'Итого за 1 нед'!F97</f>
        <v>0.08</v>
      </c>
      <c r="G97" s="304" t="e">
        <f>'Итого 6 дней 2 нед'!G97+'Итого за 1 нед'!G97</f>
        <v>#REF!</v>
      </c>
      <c r="H97" s="305">
        <f>'Итого 6 дней 2 нед'!H97+'Итого за 1 нед'!H97</f>
        <v>0</v>
      </c>
      <c r="I97" s="177">
        <f t="shared" si="1"/>
        <v>0.08</v>
      </c>
    </row>
    <row r="98" spans="1:9" x14ac:dyDescent="0.25">
      <c r="A98" s="141">
        <v>82</v>
      </c>
      <c r="B98" s="293" t="s">
        <v>183</v>
      </c>
      <c r="C98" s="135" t="s">
        <v>12</v>
      </c>
      <c r="D98" s="304">
        <f>'Итого 6 дней 2 нед'!D98+'Итого за 1 нед'!D98</f>
        <v>0</v>
      </c>
      <c r="E98" s="304">
        <f>'Итого 6 дней 2 нед'!E98+'Итого за 1 нед'!E98</f>
        <v>0</v>
      </c>
      <c r="F98" s="381">
        <f>'Итого 6 дней 2 нед'!F98+'Итого за 1 нед'!F98</f>
        <v>0.06</v>
      </c>
      <c r="G98" s="304" t="e">
        <f>'Итого 6 дней 2 нед'!G98+'Итого за 1 нед'!G98</f>
        <v>#REF!</v>
      </c>
      <c r="H98" s="305">
        <f>'Итого 6 дней 2 нед'!H98+'Итого за 1 нед'!H98</f>
        <v>0</v>
      </c>
      <c r="I98" s="177">
        <f t="shared" si="1"/>
        <v>0.06</v>
      </c>
    </row>
    <row r="99" spans="1:9" x14ac:dyDescent="0.25">
      <c r="A99" s="81">
        <v>83</v>
      </c>
      <c r="B99" s="293" t="s">
        <v>184</v>
      </c>
      <c r="C99" s="135" t="s">
        <v>12</v>
      </c>
      <c r="D99" s="304">
        <f>'Итого 6 дней 2 нед'!D99+'Итого за 1 нед'!D99</f>
        <v>0</v>
      </c>
      <c r="E99" s="304">
        <f>'Итого 6 дней 2 нед'!E99+'Итого за 1 нед'!E99</f>
        <v>0</v>
      </c>
      <c r="F99" s="381">
        <f>'Итого 6 дней 2 нед'!F99+'Итого за 1 нед'!F99</f>
        <v>0.03</v>
      </c>
      <c r="G99" s="304" t="e">
        <f>'Итого 6 дней 2 нед'!G99+'Итого за 1 нед'!G99</f>
        <v>#REF!</v>
      </c>
      <c r="H99" s="305">
        <f>'Итого 6 дней 2 нед'!H99+'Итого за 1 нед'!H99</f>
        <v>0</v>
      </c>
      <c r="I99" s="177">
        <f t="shared" si="1"/>
        <v>0.03</v>
      </c>
    </row>
    <row r="100" spans="1:9" ht="15" customHeight="1" x14ac:dyDescent="0.25">
      <c r="A100" s="141">
        <v>84</v>
      </c>
      <c r="B100" s="293" t="s">
        <v>163</v>
      </c>
      <c r="C100" s="135" t="s">
        <v>12</v>
      </c>
      <c r="D100" s="304">
        <f>'Итого за 1 нед'!I100+'Итого 6 дней 2 нед'!I100</f>
        <v>1.4999999999999999E-2</v>
      </c>
      <c r="E100" s="304">
        <f>'Итого 6 дней 2 нед'!E100+'Итого за 1 нед'!E100</f>
        <v>0</v>
      </c>
      <c r="F100" s="381">
        <f>'Итого 6 дней 2 нед'!F100+'Итого за 1 нед'!F100</f>
        <v>0</v>
      </c>
      <c r="G100" s="304" t="e">
        <f>'Итого 6 дней 2 нед'!G100+'Итого за 1 нед'!G100</f>
        <v>#REF!</v>
      </c>
      <c r="H100" s="305">
        <f>'Итого 6 дней 2 нед'!H100+'Итого за 1 нед'!H100</f>
        <v>1.4999999999999999E-2</v>
      </c>
      <c r="I100" s="177">
        <f t="shared" si="1"/>
        <v>0.03</v>
      </c>
    </row>
    <row r="101" spans="1:9" x14ac:dyDescent="0.25">
      <c r="A101" s="81">
        <v>85</v>
      </c>
      <c r="B101" s="293" t="s">
        <v>182</v>
      </c>
      <c r="C101" s="135" t="s">
        <v>12</v>
      </c>
      <c r="D101" s="304">
        <f>'Итого 6 дней 2 нед'!D101+'Итого за 1 нед'!D101</f>
        <v>0</v>
      </c>
      <c r="E101" s="304">
        <f>'Итого 6 дней 2 нед'!E101+'Итого за 1 нед'!E101</f>
        <v>0</v>
      </c>
      <c r="F101" s="381">
        <f>'Итого 6 дней 2 нед'!F101+'Итого за 1 нед'!F101</f>
        <v>0</v>
      </c>
      <c r="G101" s="304" t="e">
        <f>'Итого 6 дней 2 нед'!G101+'Итого за 1 нед'!G101</f>
        <v>#REF!</v>
      </c>
      <c r="H101" s="305">
        <f>'Итого 6 дней 2 нед'!H101+'Итого за 1 нед'!H101</f>
        <v>0</v>
      </c>
      <c r="I101" s="177">
        <f t="shared" si="1"/>
        <v>0</v>
      </c>
    </row>
    <row r="102" spans="1:9" ht="15" customHeight="1" x14ac:dyDescent="0.25">
      <c r="A102" s="141">
        <v>86</v>
      </c>
      <c r="B102" s="287" t="s">
        <v>185</v>
      </c>
      <c r="C102" s="136" t="s">
        <v>82</v>
      </c>
      <c r="D102" s="304">
        <f>'Итого 6 дней 2 нед'!D102+'Итого за 1 нед'!D102</f>
        <v>0</v>
      </c>
      <c r="E102" s="304">
        <f>'Итого 6 дней 2 нед'!E102+'Итого за 1 нед'!E102</f>
        <v>0</v>
      </c>
      <c r="F102" s="381">
        <f>'Итого 6 дней 2 нед'!F102+'Итого за 1 нед'!F102</f>
        <v>0</v>
      </c>
      <c r="G102" s="304" t="e">
        <f>'Итого 6 дней 2 нед'!G102+'Итого за 1 нед'!G102</f>
        <v>#REF!</v>
      </c>
      <c r="H102" s="305">
        <f>'Итого 6 дней 2 нед'!H102+'Итого за 1 нед'!H102</f>
        <v>0</v>
      </c>
      <c r="I102" s="177">
        <f t="shared" si="1"/>
        <v>0</v>
      </c>
    </row>
    <row r="103" spans="1:9" x14ac:dyDescent="0.25">
      <c r="A103" s="178"/>
      <c r="B103" s="295" t="s">
        <v>83</v>
      </c>
      <c r="C103" s="68"/>
      <c r="D103" s="304"/>
      <c r="E103" s="304"/>
      <c r="F103" s="381"/>
      <c r="G103" s="304"/>
      <c r="H103" s="305"/>
      <c r="I103" s="177"/>
    </row>
    <row r="104" spans="1:9" x14ac:dyDescent="0.25">
      <c r="A104" s="81">
        <v>87</v>
      </c>
      <c r="B104" s="296" t="s">
        <v>84</v>
      </c>
      <c r="C104" s="135" t="s">
        <v>12</v>
      </c>
      <c r="D104" s="304">
        <f>'Итого 6 дней 2 нед'!D104+'Итого за 1 нед'!D104</f>
        <v>0</v>
      </c>
      <c r="E104" s="304">
        <f>'Итого 6 дней 2 нед'!E104+'Итого за 1 нед'!E104</f>
        <v>0</v>
      </c>
      <c r="F104" s="381">
        <f>'Итого 6 дней 2 нед'!F104+'Итого за 1 нед'!F104</f>
        <v>0</v>
      </c>
      <c r="G104" s="304" t="e">
        <f>'Итого 6 дней 2 нед'!G104+'Итого за 1 нед'!G104</f>
        <v>#REF!</v>
      </c>
      <c r="H104" s="305">
        <f>'Итого 6 дней 2 нед'!H104+'Итого за 1 нед'!H104</f>
        <v>7.6800000000000002E-3</v>
      </c>
      <c r="I104" s="177">
        <f t="shared" si="1"/>
        <v>7.6800000000000002E-3</v>
      </c>
    </row>
    <row r="105" spans="1:9" x14ac:dyDescent="0.25">
      <c r="A105" s="343"/>
      <c r="B105" s="344">
        <v>4.8000000000000001E-2</v>
      </c>
      <c r="C105" s="345" t="s">
        <v>82</v>
      </c>
      <c r="D105" s="371">
        <f>D104/B105</f>
        <v>0</v>
      </c>
      <c r="E105" s="371">
        <f>E104/B105</f>
        <v>0</v>
      </c>
      <c r="F105" s="371">
        <f>F104/B105</f>
        <v>0</v>
      </c>
      <c r="G105" s="371" t="e">
        <f>G104/B105</f>
        <v>#REF!</v>
      </c>
      <c r="H105" s="372">
        <f>H104/B105</f>
        <v>0.16</v>
      </c>
      <c r="I105" s="177">
        <f t="shared" si="1"/>
        <v>0.16</v>
      </c>
    </row>
    <row r="106" spans="1:9" ht="15" customHeight="1" x14ac:dyDescent="0.25">
      <c r="A106" s="143"/>
      <c r="B106" s="278" t="s">
        <v>189</v>
      </c>
      <c r="C106" s="18"/>
      <c r="D106" s="304"/>
      <c r="E106" s="304"/>
      <c r="F106" s="381"/>
      <c r="G106" s="304"/>
      <c r="H106" s="305"/>
      <c r="I106" s="177"/>
    </row>
    <row r="107" spans="1:9" ht="15" customHeight="1" x14ac:dyDescent="0.25">
      <c r="A107" s="81">
        <v>88</v>
      </c>
      <c r="B107" s="287" t="s">
        <v>71</v>
      </c>
      <c r="C107" s="130" t="s">
        <v>12</v>
      </c>
      <c r="D107" s="304">
        <f>'Итого 6 дней 2 нед'!D107+'Итого за 1 нед'!D107</f>
        <v>0</v>
      </c>
      <c r="E107" s="304">
        <f>'Итого 6 дней 2 нед'!E107+'Итого за 1 нед'!E107</f>
        <v>0</v>
      </c>
      <c r="F107" s="381">
        <f>'Итого 6 дней 2 нед'!F107+'Итого за 1 нед'!F107</f>
        <v>0</v>
      </c>
      <c r="G107" s="304" t="e">
        <f>'Итого 6 дней 2 нед'!G107+'Итого за 1 нед'!G107</f>
        <v>#REF!</v>
      </c>
      <c r="H107" s="305">
        <f>'Итого 6 дней 2 нед'!H107+'Итого за 1 нед'!H107</f>
        <v>0</v>
      </c>
      <c r="I107" s="177">
        <f t="shared" si="1"/>
        <v>0</v>
      </c>
    </row>
    <row r="108" spans="1:9" ht="15" customHeight="1" x14ac:dyDescent="0.25">
      <c r="A108" s="81">
        <v>89</v>
      </c>
      <c r="B108" s="298" t="s">
        <v>102</v>
      </c>
      <c r="C108" s="134" t="s">
        <v>12</v>
      </c>
      <c r="D108" s="304">
        <f>'Итого 6 дней 2 нед'!D108+'Итого за 1 нед'!D108</f>
        <v>0</v>
      </c>
      <c r="E108" s="304">
        <f>'Итого 6 дней 2 нед'!E108+'Итого за 1 нед'!E108</f>
        <v>0</v>
      </c>
      <c r="F108" s="381">
        <f>'Итого 6 дней 2 нед'!F108+'Итого за 1 нед'!F108</f>
        <v>0</v>
      </c>
      <c r="G108" s="304" t="e">
        <f>'Итого 6 дней 2 нед'!G108+'Итого за 1 нед'!G108</f>
        <v>#REF!</v>
      </c>
      <c r="H108" s="305">
        <f>'Итого 6 дней 2 нед'!H108+'Итого за 1 нед'!H108</f>
        <v>0</v>
      </c>
      <c r="I108" s="177">
        <f t="shared" si="1"/>
        <v>0</v>
      </c>
    </row>
    <row r="109" spans="1:9" ht="15" customHeight="1" x14ac:dyDescent="0.25">
      <c r="A109" s="81">
        <v>90</v>
      </c>
      <c r="B109" s="298" t="s">
        <v>80</v>
      </c>
      <c r="C109" s="134" t="s">
        <v>12</v>
      </c>
      <c r="D109" s="304">
        <f>'Итого 6 дней 2 нед'!D109+'Итого за 1 нед'!D109</f>
        <v>0</v>
      </c>
      <c r="E109" s="304">
        <f>'Итого 6 дней 2 нед'!E109+'Итого за 1 нед'!E109</f>
        <v>0</v>
      </c>
      <c r="F109" s="381">
        <f>'Итого 6 дней 2 нед'!F109+'Итого за 1 нед'!F109</f>
        <v>0</v>
      </c>
      <c r="G109" s="304" t="e">
        <f>'Итого 6 дней 2 нед'!G109+'Итого за 1 нед'!G109</f>
        <v>#REF!</v>
      </c>
      <c r="H109" s="305">
        <f>'Итого 6 дней 2 нед'!H109+'Итого за 1 нед'!H109</f>
        <v>0</v>
      </c>
      <c r="I109" s="177">
        <f t="shared" si="1"/>
        <v>0</v>
      </c>
    </row>
    <row r="110" spans="1:9" ht="15" customHeight="1" x14ac:dyDescent="0.25">
      <c r="A110" s="81">
        <v>91</v>
      </c>
      <c r="B110" s="253" t="s">
        <v>103</v>
      </c>
      <c r="C110" s="134" t="s">
        <v>12</v>
      </c>
      <c r="D110" s="304">
        <f>'Итого 6 дней 2 нед'!D110+'Итого за 1 нед'!D110</f>
        <v>0</v>
      </c>
      <c r="E110" s="304">
        <f>'Итого 6 дней 2 нед'!E110+'Итого за 1 нед'!E110</f>
        <v>0</v>
      </c>
      <c r="F110" s="381">
        <f>'Итого 6 дней 2 нед'!F110+'Итого за 1 нед'!F110</f>
        <v>0</v>
      </c>
      <c r="G110" s="304" t="e">
        <f>'Итого 6 дней 2 нед'!G110+'Итого за 1 нед'!G110</f>
        <v>#REF!</v>
      </c>
      <c r="H110" s="305">
        <f>'Итого 6 дней 2 нед'!H110+'Итого за 1 нед'!H110</f>
        <v>0</v>
      </c>
      <c r="I110" s="177">
        <f t="shared" si="1"/>
        <v>0</v>
      </c>
    </row>
    <row r="111" spans="1:9" ht="15" customHeight="1" x14ac:dyDescent="0.25">
      <c r="A111" s="81">
        <v>92</v>
      </c>
      <c r="B111" s="253" t="s">
        <v>104</v>
      </c>
      <c r="C111" s="134" t="s">
        <v>12</v>
      </c>
      <c r="D111" s="304">
        <f>'Итого 6 дней 2 нед'!D111+'Итого за 1 нед'!D111</f>
        <v>0</v>
      </c>
      <c r="E111" s="304">
        <f>'Итого 6 дней 2 нед'!E111+'Итого за 1 нед'!E111</f>
        <v>0</v>
      </c>
      <c r="F111" s="381">
        <f>'Итого 6 дней 2 нед'!F111+'Итого за 1 нед'!F111</f>
        <v>0</v>
      </c>
      <c r="G111" s="304" t="e">
        <f>'Итого 6 дней 2 нед'!G111+'Итого за 1 нед'!G111</f>
        <v>#REF!</v>
      </c>
      <c r="H111" s="305">
        <f>'Итого 6 дней 2 нед'!H111+'Итого за 1 нед'!H111</f>
        <v>0</v>
      </c>
      <c r="I111" s="177">
        <f t="shared" si="1"/>
        <v>0</v>
      </c>
    </row>
    <row r="112" spans="1:9" ht="15" customHeight="1" x14ac:dyDescent="0.25">
      <c r="A112" s="81">
        <v>93</v>
      </c>
      <c r="B112" s="298" t="s">
        <v>108</v>
      </c>
      <c r="C112" s="134" t="s">
        <v>12</v>
      </c>
      <c r="D112" s="304">
        <f>'Итого 6 дней 2 нед'!D112+'Итого за 1 нед'!D112</f>
        <v>0</v>
      </c>
      <c r="E112" s="304">
        <f>'Итого 6 дней 2 нед'!E112+'Итого за 1 нед'!E112</f>
        <v>0</v>
      </c>
      <c r="F112" s="381">
        <f>'Итого 6 дней 2 нед'!F112+'Итого за 1 нед'!F112</f>
        <v>0</v>
      </c>
      <c r="G112" s="304" t="e">
        <f>'Итого 6 дней 2 нед'!G112+'Итого за 1 нед'!G112</f>
        <v>#REF!</v>
      </c>
      <c r="H112" s="305">
        <f>'Итого 6 дней 2 нед'!H112+'Итого за 1 нед'!H112</f>
        <v>0</v>
      </c>
      <c r="I112" s="177">
        <f t="shared" si="1"/>
        <v>0</v>
      </c>
    </row>
    <row r="113" spans="1:9" ht="15" customHeight="1" x14ac:dyDescent="0.25">
      <c r="A113" s="81">
        <v>94</v>
      </c>
      <c r="B113" s="298" t="s">
        <v>79</v>
      </c>
      <c r="C113" s="134" t="s">
        <v>12</v>
      </c>
      <c r="D113" s="304">
        <f>'Итого 6 дней 2 нед'!D113+'Итого за 1 нед'!D113</f>
        <v>0</v>
      </c>
      <c r="E113" s="304">
        <f>'Итого 6 дней 2 нед'!E113+'Итого за 1 нед'!E113</f>
        <v>0</v>
      </c>
      <c r="F113" s="381">
        <f>'Итого 6 дней 2 нед'!F113+'Итого за 1 нед'!F113</f>
        <v>0</v>
      </c>
      <c r="G113" s="304" t="e">
        <f>'Итого 6 дней 2 нед'!G113+'Итого за 1 нед'!G113</f>
        <v>#REF!</v>
      </c>
      <c r="H113" s="305">
        <f>'Итого 6 дней 2 нед'!H113+'Итого за 1 нед'!H113</f>
        <v>0</v>
      </c>
      <c r="I113" s="177">
        <f t="shared" si="1"/>
        <v>0</v>
      </c>
    </row>
    <row r="114" spans="1:9" x14ac:dyDescent="0.25">
      <c r="A114" s="81"/>
      <c r="B114" s="291" t="s">
        <v>61</v>
      </c>
      <c r="C114" s="72"/>
      <c r="D114" s="304"/>
      <c r="E114" s="304"/>
      <c r="F114" s="381"/>
      <c r="G114" s="304"/>
      <c r="H114" s="305"/>
      <c r="I114" s="177"/>
    </row>
    <row r="115" spans="1:9" ht="15.75" customHeight="1" x14ac:dyDescent="0.25">
      <c r="A115" s="81">
        <v>95</v>
      </c>
      <c r="B115" s="253" t="s">
        <v>1</v>
      </c>
      <c r="C115" s="131" t="s">
        <v>12</v>
      </c>
      <c r="D115" s="304">
        <f>'Итого 6 дней 2 нед'!D115+'Итого за 1 нед'!D115</f>
        <v>0</v>
      </c>
      <c r="E115" s="304">
        <f>'Итого 6 дней 2 нед'!E115+'Итого за 1 нед'!E115</f>
        <v>0</v>
      </c>
      <c r="F115" s="381">
        <f>'Итого 6 дней 2 нед'!F115+'Итого за 1 нед'!F115</f>
        <v>1.4999999999999999E-2</v>
      </c>
      <c r="G115" s="304" t="e">
        <f>'Итого 6 дней 2 нед'!G115+'Итого за 1 нед'!G115</f>
        <v>#REF!</v>
      </c>
      <c r="H115" s="305">
        <f>'Итого 6 дней 2 нед'!H115+'Итого за 1 нед'!H115</f>
        <v>0</v>
      </c>
      <c r="I115" s="177">
        <f t="shared" si="1"/>
        <v>1.4999999999999999E-2</v>
      </c>
    </row>
    <row r="116" spans="1:9" ht="15" customHeight="1" x14ac:dyDescent="0.25">
      <c r="A116" s="81">
        <v>96</v>
      </c>
      <c r="B116" s="287" t="s">
        <v>62</v>
      </c>
      <c r="C116" s="130" t="s">
        <v>12</v>
      </c>
      <c r="D116" s="304">
        <f>'Итого 6 дней 2 нед'!D116+'Итого за 1 нед'!D116</f>
        <v>0</v>
      </c>
      <c r="E116" s="304">
        <f>'Итого 6 дней 2 нед'!E116+'Итого за 1 нед'!E116</f>
        <v>0</v>
      </c>
      <c r="F116" s="381">
        <f>'Итого 6 дней 2 нед'!F116+'Итого за 1 нед'!F116</f>
        <v>0</v>
      </c>
      <c r="G116" s="304" t="e">
        <f>'Итого 6 дней 2 нед'!G116+'Итого за 1 нед'!G116</f>
        <v>#REF!</v>
      </c>
      <c r="H116" s="305">
        <f>'Итого 6 дней 2 нед'!H116+'Итого за 1 нед'!H116</f>
        <v>0</v>
      </c>
      <c r="I116" s="177">
        <f t="shared" si="1"/>
        <v>0</v>
      </c>
    </row>
    <row r="117" spans="1:9" ht="15" customHeight="1" x14ac:dyDescent="0.25">
      <c r="A117" s="81">
        <v>97</v>
      </c>
      <c r="B117" s="287" t="s">
        <v>89</v>
      </c>
      <c r="C117" s="130" t="s">
        <v>12</v>
      </c>
      <c r="D117" s="304">
        <f>'Итого 6 дней 2 нед'!D117+'Итого за 1 нед'!D117</f>
        <v>0</v>
      </c>
      <c r="E117" s="304">
        <f>'Итого 6 дней 2 нед'!E117+'Итого за 1 нед'!E117</f>
        <v>0</v>
      </c>
      <c r="F117" s="381">
        <f>'Итого 6 дней 2 нед'!F117+'Итого за 1 нед'!F117</f>
        <v>0</v>
      </c>
      <c r="G117" s="304" t="e">
        <f>'Итого 6 дней 2 нед'!G117+'Итого за 1 нед'!G117</f>
        <v>#REF!</v>
      </c>
      <c r="H117" s="305">
        <f>'Итого 6 дней 2 нед'!H117+'Итого за 1 нед'!H117</f>
        <v>0</v>
      </c>
      <c r="I117" s="177">
        <f t="shared" si="1"/>
        <v>0</v>
      </c>
    </row>
    <row r="118" spans="1:9" ht="15" customHeight="1" x14ac:dyDescent="0.25">
      <c r="A118" s="81">
        <v>98</v>
      </c>
      <c r="B118" s="287" t="s">
        <v>63</v>
      </c>
      <c r="C118" s="130" t="s">
        <v>12</v>
      </c>
      <c r="D118" s="304">
        <f>'Итого 6 дней 2 нед'!D118+'Итого за 1 нед'!D118</f>
        <v>0</v>
      </c>
      <c r="E118" s="304">
        <f>'Итого 6 дней 2 нед'!E118+'Итого за 1 нед'!E118</f>
        <v>0</v>
      </c>
      <c r="F118" s="381">
        <f>'Итого 6 дней 2 нед'!F118+'Итого за 1 нед'!F118</f>
        <v>0</v>
      </c>
      <c r="G118" s="304" t="e">
        <f>'Итого 6 дней 2 нед'!G118+'Итого за 1 нед'!G118</f>
        <v>#REF!</v>
      </c>
      <c r="H118" s="305">
        <f>'Итого 6 дней 2 нед'!H118+'Итого за 1 нед'!H118</f>
        <v>0</v>
      </c>
      <c r="I118" s="177">
        <f t="shared" si="1"/>
        <v>0</v>
      </c>
    </row>
    <row r="119" spans="1:9" x14ac:dyDescent="0.25">
      <c r="A119" s="81">
        <v>99</v>
      </c>
      <c r="B119" s="253" t="s">
        <v>64</v>
      </c>
      <c r="C119" s="131" t="s">
        <v>12</v>
      </c>
      <c r="D119" s="304">
        <f>'Итого 6 дней 2 нед'!D119+'Итого за 1 нед'!D119</f>
        <v>2.6799999999999997E-2</v>
      </c>
      <c r="E119" s="304">
        <f>'Итого 6 дней 2 нед'!E119+'Итого за 1 нед'!E119</f>
        <v>2.18E-2</v>
      </c>
      <c r="F119" s="381">
        <f>'Итого 6 дней 2 нед'!F119+'Итого за 1 нед'!F119</f>
        <v>1.2500000000000001E-2</v>
      </c>
      <c r="G119" s="304" t="e">
        <f>'Итого 6 дней 2 нед'!G119+'Итого за 1 нед'!G119</f>
        <v>#REF!</v>
      </c>
      <c r="H119" s="305">
        <f>'Итого 6 дней 2 нед'!H119+'Итого за 1 нед'!H119</f>
        <v>5.5999999999999999E-3</v>
      </c>
      <c r="I119" s="177">
        <f t="shared" si="1"/>
        <v>6.6699999999999995E-2</v>
      </c>
    </row>
    <row r="120" spans="1:9" x14ac:dyDescent="0.25">
      <c r="A120" s="81">
        <v>100</v>
      </c>
      <c r="B120" s="253" t="s">
        <v>65</v>
      </c>
      <c r="C120" s="131" t="s">
        <v>12</v>
      </c>
      <c r="D120" s="304">
        <f>'Итого 6 дней 2 нед'!D120+'Итого за 1 нед'!D120</f>
        <v>0.65680000000000005</v>
      </c>
      <c r="E120" s="304">
        <f>'Итого 6 дней 2 нед'!E120+'Итого за 1 нед'!E120</f>
        <v>0.55679999999999996</v>
      </c>
      <c r="F120" s="381">
        <f>'Итого 6 дней 2 нед'!F120+'Итого за 1 нед'!F120</f>
        <v>9.0999999999999998E-2</v>
      </c>
      <c r="G120" s="304" t="e">
        <f>'Итого 6 дней 2 нед'!G120+'Итого за 1 нед'!G120</f>
        <v>#REF!</v>
      </c>
      <c r="H120" s="305">
        <f>'Итого 6 дней 2 нед'!H120+'Итого за 1 нед'!H120</f>
        <v>2.2800000000000001E-2</v>
      </c>
      <c r="I120" s="177">
        <f t="shared" si="1"/>
        <v>1.3273999999999999</v>
      </c>
    </row>
    <row r="121" spans="1:9" x14ac:dyDescent="0.25">
      <c r="A121" s="81"/>
      <c r="B121" s="291" t="s">
        <v>117</v>
      </c>
      <c r="C121" s="72"/>
      <c r="D121" s="304"/>
      <c r="E121" s="304"/>
      <c r="F121" s="381"/>
      <c r="G121" s="304"/>
      <c r="H121" s="305"/>
      <c r="I121" s="177"/>
    </row>
    <row r="122" spans="1:9" x14ac:dyDescent="0.25">
      <c r="A122" s="81">
        <v>101</v>
      </c>
      <c r="B122" s="253" t="s">
        <v>72</v>
      </c>
      <c r="C122" s="134" t="s">
        <v>12</v>
      </c>
      <c r="D122" s="304">
        <f>'Итого 6 дней 2 нед'!D122+'Итого за 1 нед'!D122</f>
        <v>0.12755</v>
      </c>
      <c r="E122" s="304">
        <f>'Итого 6 дней 2 нед'!E122+'Итого за 1 нед'!E122</f>
        <v>0.12755</v>
      </c>
      <c r="F122" s="381">
        <f>'Итого 6 дней 2 нед'!F122+'Итого за 1 нед'!F122</f>
        <v>0</v>
      </c>
      <c r="G122" s="304" t="e">
        <f>'Итого 6 дней 2 нед'!G122+'Итого за 1 нед'!G122</f>
        <v>#REF!</v>
      </c>
      <c r="H122" s="305">
        <f>'Итого 6 дней 2 нед'!H122+'Итого за 1 нед'!H122</f>
        <v>0.17499999999999999</v>
      </c>
      <c r="I122" s="177">
        <f t="shared" si="1"/>
        <v>0.43009999999999998</v>
      </c>
    </row>
    <row r="123" spans="1:9" x14ac:dyDescent="0.25">
      <c r="A123" s="81">
        <v>102</v>
      </c>
      <c r="B123" s="253" t="s">
        <v>73</v>
      </c>
      <c r="C123" s="134" t="s">
        <v>12</v>
      </c>
      <c r="D123" s="304">
        <f>'Итого 6 дней 2 нед'!D123+'Итого за 1 нед'!D123</f>
        <v>0.59736</v>
      </c>
      <c r="E123" s="304">
        <f>'Итого 6 дней 2 нед'!E123+'Итого за 1 нед'!E123</f>
        <v>0.63156000000000001</v>
      </c>
      <c r="F123" s="381">
        <f>'Итого 6 дней 2 нед'!F123+'Итого за 1 нед'!F123</f>
        <v>0</v>
      </c>
      <c r="G123" s="304" t="e">
        <f>'Итого 6 дней 2 нед'!G123+'Итого за 1 нед'!G123</f>
        <v>#REF!</v>
      </c>
      <c r="H123" s="305">
        <f>'Итого 6 дней 2 нед'!H123+'Итого за 1 нед'!H123</f>
        <v>0.45960000000000006</v>
      </c>
      <c r="I123" s="177">
        <f t="shared" si="1"/>
        <v>1.68852</v>
      </c>
    </row>
    <row r="124" spans="1:9" x14ac:dyDescent="0.25">
      <c r="A124" s="81">
        <v>103</v>
      </c>
      <c r="B124" s="253" t="s">
        <v>74</v>
      </c>
      <c r="C124" s="134" t="s">
        <v>12</v>
      </c>
      <c r="D124" s="304">
        <f>'Итого 6 дней 2 нед'!D124+'Итого за 1 нед'!D124</f>
        <v>0.14412</v>
      </c>
      <c r="E124" s="304">
        <f>'Итого 6 дней 2 нед'!E124+'Итого за 1 нед'!E124</f>
        <v>0.11051999999999999</v>
      </c>
      <c r="F124" s="381">
        <f>'Итого 6 дней 2 нед'!F124+'Итого за 1 нед'!F124</f>
        <v>0</v>
      </c>
      <c r="G124" s="304" t="e">
        <f>'Итого 6 дней 2 нед'!G124+'Итого за 1 нед'!G124</f>
        <v>#REF!</v>
      </c>
      <c r="H124" s="305">
        <f>'Итого 6 дней 2 нед'!H124+'Итого за 1 нед'!H124</f>
        <v>0.12888999999999998</v>
      </c>
      <c r="I124" s="177">
        <f t="shared" si="1"/>
        <v>0.38352999999999993</v>
      </c>
    </row>
    <row r="125" spans="1:9" x14ac:dyDescent="0.25">
      <c r="A125" s="81">
        <v>104</v>
      </c>
      <c r="B125" s="253" t="s">
        <v>75</v>
      </c>
      <c r="C125" s="134" t="s">
        <v>12</v>
      </c>
      <c r="D125" s="304">
        <f>'Итого 6 дней 2 нед'!D125+'Итого за 1 нед'!D125</f>
        <v>6.6000000000000003E-2</v>
      </c>
      <c r="E125" s="304">
        <f>'Итого 6 дней 2 нед'!E125+'Итого за 1 нед'!E125</f>
        <v>6.6000000000000003E-2</v>
      </c>
      <c r="F125" s="381">
        <f>'Итого 6 дней 2 нед'!F125+'Итого за 1 нед'!F125</f>
        <v>0</v>
      </c>
      <c r="G125" s="304" t="e">
        <f>'Итого 6 дней 2 нед'!G125+'Итого за 1 нед'!G125</f>
        <v>#REF!</v>
      </c>
      <c r="H125" s="305">
        <f>'Итого 6 дней 2 нед'!H125+'Итого за 1 нед'!H125</f>
        <v>0.13650000000000001</v>
      </c>
      <c r="I125" s="177">
        <f t="shared" si="1"/>
        <v>0.26850000000000002</v>
      </c>
    </row>
    <row r="126" spans="1:9" x14ac:dyDescent="0.25">
      <c r="A126" s="81">
        <v>105</v>
      </c>
      <c r="B126" s="253" t="s">
        <v>77</v>
      </c>
      <c r="C126" s="134" t="s">
        <v>12</v>
      </c>
      <c r="D126" s="304">
        <f>'Итого 6 дней 2 нед'!D126+'Итого за 1 нед'!D126</f>
        <v>0.14599999999999999</v>
      </c>
      <c r="E126" s="304">
        <f>'Итого 6 дней 2 нед'!E126+'Итого за 1 нед'!E126</f>
        <v>0.23799999999999999</v>
      </c>
      <c r="F126" s="381">
        <f>'Итого 6 дней 2 нед'!F126+'Итого за 1 нед'!F126</f>
        <v>0</v>
      </c>
      <c r="G126" s="304" t="e">
        <f>'Итого 6 дней 2 нед'!G126+'Итого за 1 нед'!G126</f>
        <v>#REF!</v>
      </c>
      <c r="H126" s="305">
        <f>'Итого 6 дней 2 нед'!H126+'Итого за 1 нед'!H126</f>
        <v>0.1</v>
      </c>
      <c r="I126" s="177">
        <f t="shared" si="1"/>
        <v>0.48399999999999999</v>
      </c>
    </row>
    <row r="127" spans="1:9" ht="15" customHeight="1" x14ac:dyDescent="0.25">
      <c r="A127" s="81">
        <v>106</v>
      </c>
      <c r="B127" s="253" t="s">
        <v>76</v>
      </c>
      <c r="C127" s="134" t="s">
        <v>12</v>
      </c>
      <c r="D127" s="304">
        <f>'Итого 6 дней 2 нед'!D127+'Итого за 1 нед'!D127</f>
        <v>0</v>
      </c>
      <c r="E127" s="304">
        <f>'Итого 6 дней 2 нед'!E127+'Итого за 1 нед'!E127</f>
        <v>0</v>
      </c>
      <c r="F127" s="381">
        <f>'Итого 6 дней 2 нед'!F127+'Итого за 1 нед'!F127</f>
        <v>0</v>
      </c>
      <c r="G127" s="304" t="e">
        <f>'Итого 6 дней 2 нед'!G127+'Итого за 1 нед'!G127</f>
        <v>#REF!</v>
      </c>
      <c r="H127" s="305">
        <f>'Итого 6 дней 2 нед'!H127+'Итого за 1 нед'!H127</f>
        <v>0</v>
      </c>
      <c r="I127" s="177">
        <f t="shared" si="1"/>
        <v>0</v>
      </c>
    </row>
    <row r="128" spans="1:9" ht="15" customHeight="1" x14ac:dyDescent="0.25">
      <c r="A128" s="81">
        <v>107</v>
      </c>
      <c r="B128" s="298" t="s">
        <v>78</v>
      </c>
      <c r="C128" s="134" t="s">
        <v>12</v>
      </c>
      <c r="D128" s="304">
        <f>'Итого 6 дней 2 нед'!D128+'Итого за 1 нед'!D128</f>
        <v>0</v>
      </c>
      <c r="E128" s="304">
        <f>'Итого 6 дней 2 нед'!E128+'Итого за 1 нед'!E128</f>
        <v>0</v>
      </c>
      <c r="F128" s="381">
        <f>'Итого 6 дней 2 нед'!F128+'Итого за 1 нед'!F128</f>
        <v>0</v>
      </c>
      <c r="G128" s="304" t="e">
        <f>'Итого 6 дней 2 нед'!G128+'Итого за 1 нед'!G128</f>
        <v>#REF!</v>
      </c>
      <c r="H128" s="305">
        <f>'Итого 6 дней 2 нед'!H128+'Итого за 1 нед'!H128</f>
        <v>0</v>
      </c>
      <c r="I128" s="177">
        <f t="shared" si="1"/>
        <v>0</v>
      </c>
    </row>
    <row r="129" spans="1:9" ht="15" customHeight="1" x14ac:dyDescent="0.25">
      <c r="A129" s="81">
        <v>108</v>
      </c>
      <c r="B129" s="298" t="s">
        <v>105</v>
      </c>
      <c r="C129" s="134" t="s">
        <v>12</v>
      </c>
      <c r="D129" s="304">
        <f>'Итого 6 дней 2 нед'!D129+'Итого за 1 нед'!D129</f>
        <v>0</v>
      </c>
      <c r="E129" s="304">
        <f>'Итого 6 дней 2 нед'!E129+'Итого за 1 нед'!E129</f>
        <v>0</v>
      </c>
      <c r="F129" s="381">
        <f>'Итого 6 дней 2 нед'!F129+'Итого за 1 нед'!F129</f>
        <v>0</v>
      </c>
      <c r="G129" s="304" t="e">
        <f>'Итого 6 дней 2 нед'!G129+'Итого за 1 нед'!G129</f>
        <v>#REF!</v>
      </c>
      <c r="H129" s="305">
        <f>'Итого 6 дней 2 нед'!H129+'Итого за 1 нед'!H129</f>
        <v>0</v>
      </c>
      <c r="I129" s="177">
        <f t="shared" si="1"/>
        <v>0</v>
      </c>
    </row>
    <row r="130" spans="1:9" ht="15" customHeight="1" x14ac:dyDescent="0.25">
      <c r="A130" s="81">
        <v>109</v>
      </c>
      <c r="B130" s="298" t="s">
        <v>190</v>
      </c>
      <c r="C130" s="134" t="s">
        <v>12</v>
      </c>
      <c r="D130" s="304">
        <f>'Итого 6 дней 2 нед'!D130+'Итого за 1 нед'!D130</f>
        <v>0</v>
      </c>
      <c r="E130" s="304">
        <f>'Итого 6 дней 2 нед'!E130+'Итого за 1 нед'!E130</f>
        <v>0</v>
      </c>
      <c r="F130" s="381">
        <f>'Итого 6 дней 2 нед'!F130+'Итого за 1 нед'!F130</f>
        <v>0</v>
      </c>
      <c r="G130" s="304" t="e">
        <f>'Итого 6 дней 2 нед'!G130+'Итого за 1 нед'!G130</f>
        <v>#REF!</v>
      </c>
      <c r="H130" s="305">
        <f>'Итого 6 дней 2 нед'!H130+'Итого за 1 нед'!H130</f>
        <v>0</v>
      </c>
      <c r="I130" s="177">
        <f t="shared" si="1"/>
        <v>0</v>
      </c>
    </row>
    <row r="131" spans="1:9" ht="15" customHeight="1" x14ac:dyDescent="0.25">
      <c r="A131" s="306"/>
      <c r="B131" s="307" t="s">
        <v>214</v>
      </c>
      <c r="C131" s="137"/>
      <c r="D131" s="304"/>
      <c r="E131" s="304"/>
      <c r="F131" s="381"/>
      <c r="G131" s="304"/>
      <c r="H131" s="305"/>
      <c r="I131" s="177"/>
    </row>
    <row r="132" spans="1:9" ht="15" customHeight="1" x14ac:dyDescent="0.25">
      <c r="A132" s="142">
        <v>110</v>
      </c>
      <c r="B132" s="87" t="s">
        <v>93</v>
      </c>
      <c r="C132" s="138" t="s">
        <v>12</v>
      </c>
      <c r="D132" s="304">
        <f>'Итого 6 дней 2 нед'!D132+'Итого за 1 нед'!D132</f>
        <v>0</v>
      </c>
      <c r="E132" s="304">
        <f>'Итого 6 дней 2 нед'!E132+'Итого за 1 нед'!E132</f>
        <v>0</v>
      </c>
      <c r="F132" s="381">
        <f>'Итого 6 дней 2 нед'!F132+'Итого за 1 нед'!F132</f>
        <v>0</v>
      </c>
      <c r="G132" s="304" t="e">
        <f>'Итого 6 дней 2 нед'!G132+'Итого за 1 нед'!G132</f>
        <v>#REF!</v>
      </c>
      <c r="H132" s="305">
        <f>'Итого 6 дней 2 нед'!H132+'Итого за 1 нед'!H132</f>
        <v>0</v>
      </c>
      <c r="I132" s="177">
        <f t="shared" si="1"/>
        <v>0</v>
      </c>
    </row>
    <row r="133" spans="1:9" ht="15" customHeight="1" x14ac:dyDescent="0.25">
      <c r="A133" s="142">
        <v>111</v>
      </c>
      <c r="B133" s="87" t="s">
        <v>94</v>
      </c>
      <c r="C133" s="138" t="s">
        <v>12</v>
      </c>
      <c r="D133" s="304">
        <f>'Итого 6 дней 2 нед'!D133+'Итого за 1 нед'!D133</f>
        <v>0</v>
      </c>
      <c r="E133" s="304">
        <f>'Итого 6 дней 2 нед'!E133+'Итого за 1 нед'!E133</f>
        <v>0</v>
      </c>
      <c r="F133" s="381">
        <f>'Итого 6 дней 2 нед'!F133+'Итого за 1 нед'!F133</f>
        <v>0</v>
      </c>
      <c r="G133" s="304" t="e">
        <f>'Итого 6 дней 2 нед'!G133+'Итого за 1 нед'!G133</f>
        <v>#REF!</v>
      </c>
      <c r="H133" s="305">
        <f>'Итого 6 дней 2 нед'!H133+'Итого за 1 нед'!H133</f>
        <v>0</v>
      </c>
      <c r="I133" s="177">
        <f t="shared" si="1"/>
        <v>0</v>
      </c>
    </row>
    <row r="134" spans="1:9" ht="15" customHeight="1" x14ac:dyDescent="0.25">
      <c r="A134" s="142">
        <v>112</v>
      </c>
      <c r="B134" s="87" t="s">
        <v>95</v>
      </c>
      <c r="C134" s="138" t="s">
        <v>12</v>
      </c>
      <c r="D134" s="304">
        <f>'Итого 6 дней 2 нед'!D134+'Итого за 1 нед'!D134</f>
        <v>0</v>
      </c>
      <c r="E134" s="304">
        <f>'Итого 6 дней 2 нед'!E134+'Итого за 1 нед'!E134</f>
        <v>0</v>
      </c>
      <c r="F134" s="381">
        <f>'Итого 6 дней 2 нед'!F134+'Итого за 1 нед'!F134</f>
        <v>0</v>
      </c>
      <c r="G134" s="304" t="e">
        <f>'Итого 6 дней 2 нед'!G134+'Итого за 1 нед'!G134</f>
        <v>#REF!</v>
      </c>
      <c r="H134" s="305">
        <f>'Итого 6 дней 2 нед'!H134+'Итого за 1 нед'!H134</f>
        <v>0</v>
      </c>
      <c r="I134" s="177">
        <f t="shared" si="1"/>
        <v>0</v>
      </c>
    </row>
    <row r="135" spans="1:9" ht="15" customHeight="1" x14ac:dyDescent="0.25">
      <c r="A135" s="142">
        <v>113</v>
      </c>
      <c r="B135" s="87" t="s">
        <v>96</v>
      </c>
      <c r="C135" s="138" t="s">
        <v>12</v>
      </c>
      <c r="D135" s="304">
        <f>'Итого 6 дней 2 нед'!D135+'Итого за 1 нед'!D135</f>
        <v>0</v>
      </c>
      <c r="E135" s="304">
        <f>'Итого 6 дней 2 нед'!E135+'Итого за 1 нед'!E135</f>
        <v>0</v>
      </c>
      <c r="F135" s="381">
        <f>'Итого 6 дней 2 нед'!F135+'Итого за 1 нед'!F135</f>
        <v>0</v>
      </c>
      <c r="G135" s="304" t="e">
        <f>'Итого 6 дней 2 нед'!G135+'Итого за 1 нед'!G135</f>
        <v>#REF!</v>
      </c>
      <c r="H135" s="305">
        <f>'Итого 6 дней 2 нед'!H135+'Итого за 1 нед'!H135</f>
        <v>0</v>
      </c>
      <c r="I135" s="177">
        <f t="shared" si="1"/>
        <v>0</v>
      </c>
    </row>
    <row r="136" spans="1:9" ht="15" customHeight="1" x14ac:dyDescent="0.25">
      <c r="A136" s="142">
        <v>114</v>
      </c>
      <c r="B136" s="87" t="s">
        <v>97</v>
      </c>
      <c r="C136" s="138" t="s">
        <v>12</v>
      </c>
      <c r="D136" s="304">
        <f>'Итого 6 дней 2 нед'!D136+'Итого за 1 нед'!D136</f>
        <v>0</v>
      </c>
      <c r="E136" s="304">
        <f>'Итого 6 дней 2 нед'!E136+'Итого за 1 нед'!E136</f>
        <v>0</v>
      </c>
      <c r="F136" s="381">
        <f>'Итого 6 дней 2 нед'!F136+'Итого за 1 нед'!F136</f>
        <v>0</v>
      </c>
      <c r="G136" s="304" t="e">
        <f>'Итого 6 дней 2 нед'!G136+'Итого за 1 нед'!G136</f>
        <v>#REF!</v>
      </c>
      <c r="H136" s="305">
        <f>'Итого 6 дней 2 нед'!H136+'Итого за 1 нед'!H136</f>
        <v>0</v>
      </c>
      <c r="I136" s="177">
        <f t="shared" ref="I136:I148" si="2">D136+E136+F136+H136</f>
        <v>0</v>
      </c>
    </row>
    <row r="137" spans="1:9" x14ac:dyDescent="0.25">
      <c r="A137" s="143"/>
      <c r="B137" s="99" t="s">
        <v>98</v>
      </c>
      <c r="C137" s="18"/>
      <c r="D137" s="304">
        <f>'Итого 6 дней 2 нед'!D137+'Итого за 1 нед'!D137</f>
        <v>0</v>
      </c>
      <c r="E137" s="304">
        <f>'Итого 6 дней 2 нед'!E137+'Итого за 1 нед'!E137</f>
        <v>0</v>
      </c>
      <c r="F137" s="381"/>
      <c r="G137" s="304"/>
      <c r="H137" s="305"/>
      <c r="I137" s="177"/>
    </row>
    <row r="138" spans="1:9" x14ac:dyDescent="0.25">
      <c r="A138" s="401">
        <v>115</v>
      </c>
      <c r="B138" s="400" t="s">
        <v>239</v>
      </c>
      <c r="C138" s="399" t="s">
        <v>82</v>
      </c>
      <c r="D138" s="304">
        <f>'Итого 6 дней 2 нед'!D138+'Итого за 1 нед'!D138</f>
        <v>1</v>
      </c>
      <c r="E138" s="304">
        <f>'Итого 6 дней 2 нед'!E138+'Итого за 1 нед'!E138</f>
        <v>1</v>
      </c>
      <c r="F138" s="381">
        <f>'Итого 6 дней 2 нед'!F138+'Итого за 1 нед'!F138</f>
        <v>0</v>
      </c>
      <c r="G138" s="304" t="e">
        <f>'Итого 6 дней 2 нед'!G138+'Итого за 1 нед'!G138</f>
        <v>#REF!</v>
      </c>
      <c r="H138" s="305">
        <f>'Итого 6 дней 2 нед'!H138+'Итого за 1 нед'!H138</f>
        <v>0</v>
      </c>
      <c r="I138" s="177">
        <f t="shared" si="2"/>
        <v>2</v>
      </c>
    </row>
    <row r="139" spans="1:9" x14ac:dyDescent="0.25">
      <c r="A139" s="244">
        <v>116</v>
      </c>
      <c r="B139" s="260" t="s">
        <v>86</v>
      </c>
      <c r="C139" s="61" t="s">
        <v>12</v>
      </c>
      <c r="D139" s="304">
        <f>'Итого 6 дней 2 нед'!D139+'Итого за 1 нед'!D139</f>
        <v>0.13800000000000001</v>
      </c>
      <c r="E139" s="304">
        <f>'Итого 6 дней 2 нед'!E139+'Итого за 1 нед'!E139</f>
        <v>0.36</v>
      </c>
      <c r="F139" s="381">
        <f>'Итого 6 дней 2 нед'!F139+'Итого за 1 нед'!F139</f>
        <v>0</v>
      </c>
      <c r="G139" s="304" t="e">
        <f>'Итого 6 дней 2 нед'!G139+'Итого за 1 нед'!G139</f>
        <v>#REF!</v>
      </c>
      <c r="H139" s="305">
        <f>'Итого 6 дней 2 нед'!H139+'Итого за 1 нед'!H139</f>
        <v>0</v>
      </c>
      <c r="I139" s="177">
        <f t="shared" si="2"/>
        <v>0.498</v>
      </c>
    </row>
    <row r="140" spans="1:9" ht="15" customHeight="1" x14ac:dyDescent="0.25">
      <c r="A140" s="401">
        <v>117</v>
      </c>
      <c r="B140" s="261" t="s">
        <v>217</v>
      </c>
      <c r="C140" s="63" t="s">
        <v>82</v>
      </c>
      <c r="D140" s="304">
        <f>'Итого 6 дней 2 нед'!D140+'Итого за 1 нед'!D140</f>
        <v>1</v>
      </c>
      <c r="E140" s="304">
        <f>'Итого 6 дней 2 нед'!E140+'Итого за 1 нед'!E140</f>
        <v>2</v>
      </c>
      <c r="F140" s="381">
        <f>'Итого 6 дней 2 нед'!F140+'Итого за 1 нед'!F140</f>
        <v>0</v>
      </c>
      <c r="G140" s="304" t="e">
        <f>'Итого 6 дней 2 нед'!G140+'Итого за 1 нед'!G140</f>
        <v>#REF!</v>
      </c>
      <c r="H140" s="305">
        <f>'Итого 6 дней 2 нед'!H140+'Итого за 1 нед'!H140</f>
        <v>0</v>
      </c>
      <c r="I140" s="177">
        <f t="shared" si="2"/>
        <v>3</v>
      </c>
    </row>
    <row r="141" spans="1:9" ht="15.75" customHeight="1" x14ac:dyDescent="0.25">
      <c r="A141" s="244">
        <v>118</v>
      </c>
      <c r="B141" s="260" t="s">
        <v>211</v>
      </c>
      <c r="C141" s="61" t="s">
        <v>12</v>
      </c>
      <c r="D141" s="304">
        <f>'Итого 6 дней 2 нед'!D141+'Итого за 1 нед'!D141</f>
        <v>0</v>
      </c>
      <c r="E141" s="304">
        <f>'Итого 6 дней 2 нед'!E141+'Итого за 1 нед'!E141</f>
        <v>0</v>
      </c>
      <c r="F141" s="381">
        <f>'Итого 6 дней 2 нед'!F141+'Итого за 1 нед'!F141</f>
        <v>0</v>
      </c>
      <c r="G141" s="304" t="e">
        <f>'Итого 6 дней 2 нед'!G141+'Итого за 1 нед'!G141</f>
        <v>#REF!</v>
      </c>
      <c r="H141" s="305">
        <f>'Итого 6 дней 2 нед'!H141+'Итого за 1 нед'!H141</f>
        <v>0</v>
      </c>
      <c r="I141" s="177">
        <f t="shared" si="2"/>
        <v>0</v>
      </c>
    </row>
    <row r="142" spans="1:9" ht="15.75" customHeight="1" x14ac:dyDescent="0.25">
      <c r="A142" s="401">
        <v>119</v>
      </c>
      <c r="B142" s="260" t="s">
        <v>192</v>
      </c>
      <c r="C142" s="61" t="s">
        <v>12</v>
      </c>
      <c r="D142" s="304">
        <f>'Итого 6 дней 2 нед'!D142+'Итого за 1 нед'!D142</f>
        <v>0</v>
      </c>
      <c r="E142" s="304">
        <f>'Итого 6 дней 2 нед'!E142+'Итого за 1 нед'!E142</f>
        <v>0</v>
      </c>
      <c r="F142" s="381">
        <f>'Итого 6 дней 2 нед'!F142+'Итого за 1 нед'!F142</f>
        <v>0</v>
      </c>
      <c r="G142" s="304" t="e">
        <f>'Итого 6 дней 2 нед'!G142+'Итого за 1 нед'!G142</f>
        <v>#REF!</v>
      </c>
      <c r="H142" s="305">
        <f>'Итого 6 дней 2 нед'!H142+'Итого за 1 нед'!H142</f>
        <v>0</v>
      </c>
      <c r="I142" s="177">
        <f t="shared" si="2"/>
        <v>0</v>
      </c>
    </row>
    <row r="143" spans="1:9" ht="15" customHeight="1" x14ac:dyDescent="0.25">
      <c r="A143" s="244">
        <v>120</v>
      </c>
      <c r="B143" s="22" t="s">
        <v>19</v>
      </c>
      <c r="C143" s="23" t="s">
        <v>12</v>
      </c>
      <c r="D143" s="304">
        <f>'Итого 6 дней 2 нед'!D143+'Итого за 1 нед'!D143</f>
        <v>0</v>
      </c>
      <c r="E143" s="304">
        <f>'Итого 6 дней 2 нед'!E143+'Итого за 1 нед'!E143</f>
        <v>0</v>
      </c>
      <c r="F143" s="381">
        <f>'Итого 6 дней 2 нед'!F143+'Итого за 1 нед'!F143</f>
        <v>0</v>
      </c>
      <c r="G143" s="304" t="e">
        <f>'Итого 6 дней 2 нед'!G143+'Итого за 1 нед'!G143</f>
        <v>#REF!</v>
      </c>
      <c r="H143" s="305">
        <f>'Итого 6 дней 2 нед'!H143+'Итого за 1 нед'!H143</f>
        <v>0</v>
      </c>
      <c r="I143" s="177">
        <f t="shared" si="2"/>
        <v>0</v>
      </c>
    </row>
    <row r="144" spans="1:9" ht="22.5" customHeight="1" x14ac:dyDescent="0.25">
      <c r="A144" s="401">
        <v>121</v>
      </c>
      <c r="B144" s="260" t="s">
        <v>307</v>
      </c>
      <c r="C144" s="61" t="s">
        <v>82</v>
      </c>
      <c r="D144" s="304">
        <f>'Итого 6 дней 2 нед'!D144+'Итого за 1 нед'!D144</f>
        <v>1</v>
      </c>
      <c r="E144" s="304">
        <f>'Итого 6 дней 2 нед'!E144+'Итого за 1 нед'!E144</f>
        <v>1</v>
      </c>
      <c r="F144" s="381">
        <f>'Итого 6 дней 2 нед'!F144+'Итого за 1 нед'!F144</f>
        <v>0</v>
      </c>
      <c r="G144" s="304" t="e">
        <f>'Итого 6 дней 2 нед'!G144+'Итого за 1 нед'!G144</f>
        <v>#REF!</v>
      </c>
      <c r="H144" s="305">
        <f>'Итого 6 дней 2 нед'!H144+'Итого за 1 нед'!H144</f>
        <v>0</v>
      </c>
      <c r="I144" s="177">
        <f t="shared" si="2"/>
        <v>2</v>
      </c>
    </row>
    <row r="145" spans="1:9" ht="15" customHeight="1" x14ac:dyDescent="0.25">
      <c r="A145" s="244">
        <v>122</v>
      </c>
      <c r="B145" s="260" t="s">
        <v>212</v>
      </c>
      <c r="C145" s="61" t="s">
        <v>82</v>
      </c>
      <c r="D145" s="304">
        <f>'Итого 6 дней 2 нед'!D145+'Итого за 1 нед'!D145</f>
        <v>0</v>
      </c>
      <c r="E145" s="304">
        <f>'Итого 6 дней 2 нед'!E145+'Итого за 1 нед'!E145</f>
        <v>0</v>
      </c>
      <c r="F145" s="381">
        <f>'Итого 6 дней 2 нед'!F145+'Итого за 1 нед'!F145</f>
        <v>0</v>
      </c>
      <c r="G145" s="304" t="e">
        <f>'Итого 6 дней 2 нед'!G145+'Итого за 1 нед'!G145</f>
        <v>#REF!</v>
      </c>
      <c r="H145" s="305">
        <f>'Итого 6 дней 2 нед'!H145+'Итого за 1 нед'!H145</f>
        <v>0</v>
      </c>
      <c r="I145" s="177">
        <f t="shared" si="2"/>
        <v>0</v>
      </c>
    </row>
    <row r="146" spans="1:9" ht="16.5" customHeight="1" x14ac:dyDescent="0.25">
      <c r="A146" s="401">
        <v>123</v>
      </c>
      <c r="B146" s="260" t="s">
        <v>219</v>
      </c>
      <c r="C146" s="61" t="s">
        <v>82</v>
      </c>
      <c r="D146" s="304">
        <f>'Итого 6 дней 2 нед'!D146+'Итого за 1 нед'!D146</f>
        <v>0</v>
      </c>
      <c r="E146" s="304">
        <f>'Итого 6 дней 2 нед'!E146+'Итого за 1 нед'!E146</f>
        <v>0</v>
      </c>
      <c r="F146" s="381">
        <f>'Итого 6 дней 2 нед'!F146+'Итого за 1 нед'!F146</f>
        <v>0</v>
      </c>
      <c r="G146" s="304" t="e">
        <f>'Итого 6 дней 2 нед'!G146+'Итого за 1 нед'!G146</f>
        <v>#REF!</v>
      </c>
      <c r="H146" s="305">
        <f>'Итого 6 дней 2 нед'!H146+'Итого за 1 нед'!H146</f>
        <v>0</v>
      </c>
      <c r="I146" s="177">
        <f t="shared" si="2"/>
        <v>0</v>
      </c>
    </row>
    <row r="147" spans="1:9" ht="22.5" customHeight="1" x14ac:dyDescent="0.25">
      <c r="A147" s="244">
        <v>124</v>
      </c>
      <c r="B147" s="260" t="s">
        <v>213</v>
      </c>
      <c r="C147" s="61" t="s">
        <v>82</v>
      </c>
      <c r="D147" s="304">
        <f>'Итого 6 дней 2 нед'!D147+'Итого за 1 нед'!D147</f>
        <v>0</v>
      </c>
      <c r="E147" s="304">
        <f>'Итого 6 дней 2 нед'!E147+'Итого за 1 нед'!E147</f>
        <v>0</v>
      </c>
      <c r="F147" s="381">
        <f>'Итого 6 дней 2 нед'!F147+'Итого за 1 нед'!F147</f>
        <v>0</v>
      </c>
      <c r="G147" s="304" t="e">
        <f>'Итого 6 дней 2 нед'!G147+'Итого за 1 нед'!G147</f>
        <v>#REF!</v>
      </c>
      <c r="H147" s="305">
        <f>'Итого 6 дней 2 нед'!H147+'Итого за 1 нед'!H147</f>
        <v>0</v>
      </c>
      <c r="I147" s="177">
        <f t="shared" si="2"/>
        <v>0</v>
      </c>
    </row>
    <row r="148" spans="1:9" ht="14.25" customHeight="1" x14ac:dyDescent="0.25">
      <c r="A148" s="401">
        <v>125</v>
      </c>
      <c r="B148" s="260" t="s">
        <v>191</v>
      </c>
      <c r="C148" s="61" t="s">
        <v>82</v>
      </c>
      <c r="D148" s="304">
        <f>'Итого 6 дней 2 нед'!D148+'Итого за 1 нед'!D148</f>
        <v>0</v>
      </c>
      <c r="E148" s="304">
        <f>'Итого 6 дней 2 нед'!E148+'Итого за 1 нед'!E148</f>
        <v>0</v>
      </c>
      <c r="F148" s="381">
        <f>'Итого 6 дней 2 нед'!F148+'Итого за 1 нед'!F148</f>
        <v>0</v>
      </c>
      <c r="G148" s="304" t="e">
        <f>'Итого 6 дней 2 нед'!G148+'Итого за 1 нед'!G148</f>
        <v>#REF!</v>
      </c>
      <c r="H148" s="305">
        <f>'Итого 6 дней 2 нед'!H148+'Итого за 1 нед'!H148</f>
        <v>0</v>
      </c>
      <c r="I148" s="177">
        <f t="shared" si="2"/>
        <v>0</v>
      </c>
    </row>
  </sheetData>
  <mergeCells count="7">
    <mergeCell ref="I2:I3"/>
    <mergeCell ref="A1:H1"/>
    <mergeCell ref="D2:D3"/>
    <mergeCell ref="H2:H3"/>
    <mergeCell ref="F2:F3"/>
    <mergeCell ref="E2:E3"/>
    <mergeCell ref="G2:G3"/>
  </mergeCells>
  <pageMargins left="0.11811023622047245" right="0.11811023622047245" top="0.15748031496062992" bottom="0.15748031496062992" header="0.31496062992125984" footer="0.31496062992125984"/>
  <pageSetup paperSize="9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15</vt:i4>
      </vt:variant>
      <vt:variant>
        <vt:lpstr>Именованные диапазоны</vt:lpstr>
      </vt:variant>
      <vt:variant>
        <vt:i4>1</vt:i4>
      </vt:variant>
    </vt:vector>
  </HeadingPairs>
  <TitlesOfParts>
    <vt:vector size="16" baseType="lpstr">
      <vt:lpstr>Пн День 1 Нед 1</vt:lpstr>
      <vt:lpstr>Вт День 2 Нед 1</vt:lpstr>
      <vt:lpstr>Ср День 3 Нед 1</vt:lpstr>
      <vt:lpstr>Чт День 4 Нед 1</vt:lpstr>
      <vt:lpstr>Пт День 5 Нед 1</vt:lpstr>
      <vt:lpstr>Сб День 6 Нед 1</vt:lpstr>
      <vt:lpstr>Итого за 1 нед</vt:lpstr>
      <vt:lpstr>Пн 1 день нед 2</vt:lpstr>
      <vt:lpstr>Вт День 2 Нед 2</vt:lpstr>
      <vt:lpstr>Ср День 3 Нед 2</vt:lpstr>
      <vt:lpstr>Чт День 4 Нед 2</vt:lpstr>
      <vt:lpstr>Пт День 5 Нед 2</vt:lpstr>
      <vt:lpstr>Сб День 6 Нед 2</vt:lpstr>
      <vt:lpstr>Итого 6 дней 2 нед</vt:lpstr>
      <vt:lpstr>Итого за 12 дней</vt:lpstr>
      <vt:lpstr>а5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2025-02-16T14:32:57Z</dcterms:modified>
</cp:coreProperties>
</file>